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3"/>
  </bookViews>
  <sheets>
    <sheet name="прил 5" sheetId="1" r:id="rId1"/>
    <sheet name="прил 6" sheetId="2" r:id="rId2"/>
    <sheet name="прил 8" sheetId="3" r:id="rId3"/>
    <sheet name="прил 7" sheetId="4" r:id="rId4"/>
  </sheets>
  <externalReferences>
    <externalReference r:id="rId7"/>
  </externalReferences>
  <definedNames>
    <definedName name="_xlnm._FilterDatabase" localSheetId="1" hidden="1">'прил 6'!$A$10:$I$93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<sst xmlns="http://schemas.openxmlformats.org/spreadsheetml/2006/main" count="978" uniqueCount="253">
  <si>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</si>
  <si>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</si>
  <si>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</si>
  <si>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</si>
  <si>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</si>
  <si>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</si>
  <si>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</si>
  <si>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</si>
  <si>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</si>
  <si>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</si>
  <si>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</si>
  <si>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</si>
  <si>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</si>
  <si>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</si>
  <si>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</si>
  <si>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</si>
  <si>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</si>
  <si>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</si>
  <si>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</si>
  <si>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</si>
  <si>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</si>
  <si>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</si>
  <si>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</si>
  <si>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</si>
  <si>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</si>
  <si>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</si>
  <si>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</si>
  <si>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</si>
  <si>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</si>
  <si>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</si>
  <si>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</si>
  <si>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</si>
  <si>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</si>
  <si>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</si>
  <si>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</si>
  <si>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</si>
  <si>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</si>
  <si>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</si>
  <si>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</si>
  <si>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</si>
  <si>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</si>
  <si>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</si>
  <si>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</si>
  <si>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</si>
  <si>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</si>
  <si>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</si>
  <si>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</si>
  <si>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</si>
  <si>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</si>
  <si>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</si>
  <si>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</si>
  <si>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</si>
  <si>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</si>
  <si>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</si>
  <si>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</si>
  <si>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</si>
  <si>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</si>
  <si>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</si>
  <si>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</si>
  <si>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</si>
  <si>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</si>
  <si>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</si>
  <si>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</si>
  <si>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</si>
  <si>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</si>
  <si>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</si>
  <si>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</si>
  <si>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Условно-утверждённые расходы</t>
  </si>
  <si>
    <t>0000</t>
  </si>
  <si>
    <t>Сумма на 2015 год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</si>
  <si>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</si>
  <si>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</si>
  <si>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</si>
  <si>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</si>
  <si>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</si>
  <si>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</si>
  <si>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</si>
  <si>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</si>
  <si>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</si>
  <si>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</si>
  <si>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</si>
  <si>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</si>
  <si>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</si>
  <si>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</si>
  <si>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</si>
  <si>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</si>
  <si>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</si>
  <si>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</si>
  <si>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</si>
  <si>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</si>
  <si>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</si>
  <si>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</si>
  <si>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</si>
  <si>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</si>
  <si>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</si>
  <si>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</si>
  <si>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</si>
  <si>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</si>
  <si>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</si>
  <si>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</si>
  <si>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</si>
  <si>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</si>
  <si>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</si>
  <si>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</si>
  <si>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</si>
  <si>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</si>
  <si>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</si>
  <si>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</si>
  <si>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</si>
  <si>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</si>
  <si>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</si>
  <si>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</si>
  <si>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</si>
  <si>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</si>
  <si>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</si>
  <si>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</si>
  <si>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</si>
  <si>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</si>
  <si>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</si>
  <si>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</si>
  <si>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</si>
  <si>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</si>
  <si>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</si>
  <si>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</si>
  <si>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</si>
  <si>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</si>
  <si>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</si>
  <si>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</si>
  <si>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</si>
  <si>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</si>
  <si>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</si>
  <si>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</si>
  <si>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2200000</t>
  </si>
  <si>
    <t>2200460</t>
  </si>
  <si>
    <t>2200705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</si>
  <si>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</si>
  <si>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</si>
  <si>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</si>
  <si>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</si>
  <si>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Приложение 8</t>
  </si>
  <si>
    <t>Сумма на          2016 год</t>
  </si>
  <si>
    <t>Сумма на  2014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</si>
  <si>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</si>
  <si>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</si>
  <si>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</si>
  <si>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</si>
  <si>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</si>
  <si>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</si>
  <si>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Приложение 7</t>
  </si>
  <si>
    <t>9217514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</si>
  <si>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</si>
  <si>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</si>
  <si>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</si>
  <si>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</si>
  <si>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</si>
  <si>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</si>
  <si>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</si>
  <si>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</si>
  <si>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</si>
  <si>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</si>
  <si>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</si>
  <si>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</si>
  <si>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</si>
  <si>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</si>
  <si>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</si>
  <si>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</si>
  <si>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</si>
  <si>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</si>
  <si>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</si>
  <si>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</si>
  <si>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</si>
  <si>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</si>
  <si>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</si>
  <si>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</si>
  <si>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</si>
  <si>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</si>
  <si>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</si>
  <si>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</si>
  <si>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</si>
  <si>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</si>
  <si>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</si>
  <si>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</si>
  <si>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</si>
  <si>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</si>
  <si>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</si>
  <si>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</si>
  <si>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</si>
  <si>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</si>
  <si>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</si>
  <si>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</si>
  <si>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</si>
  <si>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</si>
  <si>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</si>
  <si>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</si>
  <si>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</si>
  <si>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</si>
  <si>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</si>
  <si>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</si>
  <si>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</si>
  <si>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</si>
  <si>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</si>
  <si>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</si>
  <si>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</si>
  <si>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</si>
  <si>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</si>
  <si>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</si>
  <si>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</si>
  <si>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</si>
  <si>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</si>
  <si>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</si>
  <si>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</si>
  <si>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</si>
  <si>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</si>
  <si>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0015118</t>
  </si>
  <si>
    <t>0010000</t>
  </si>
  <si>
    <t>0149900</t>
  </si>
  <si>
    <t>0122031</t>
  </si>
  <si>
    <t>0150500</t>
  </si>
  <si>
    <t>0110500</t>
  </si>
  <si>
    <t>0219900</t>
  </si>
  <si>
    <t>0130460</t>
  </si>
  <si>
    <t>9990460</t>
  </si>
  <si>
    <t>к решению Ивановского</t>
  </si>
  <si>
    <t xml:space="preserve">Ведомственная структура расходов  бюджета Ивановского сельсовета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</si>
  <si>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Ивановского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</si>
  <si>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Муниципальная программа"Содействие развитию муниципального образования Ивановского сельсовета  на 2014-2016 годы"</t>
  </si>
  <si>
    <r>
      <t>Муниципальная подпрограмма "Защита от чрезвычайных ситуаций природного и техногенного характера и обеспечение безопасности населения Ивановского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сельсовета"</t>
    </r>
  </si>
  <si>
    <t>Муниципальная программа "Содействие развитию муниципального образования  Ивановского сельсовета на 2014-2016 годы"</t>
  </si>
  <si>
    <r>
      <t>Муниципальная программа"Содействие развитию муниципального образования Ивановского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  на 2014-2016 годы"</t>
    </r>
  </si>
  <si>
    <r>
      <t>Муниципальная программа  Ивановского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 "Развитие культуры на 2014-2016 годы"</t>
    </r>
  </si>
  <si>
    <t>810</t>
  </si>
  <si>
    <t>39</t>
  </si>
  <si>
    <t>77</t>
  </si>
  <si>
    <t>78</t>
  </si>
  <si>
    <t>79</t>
  </si>
  <si>
    <t>80</t>
  </si>
  <si>
    <t>81</t>
  </si>
  <si>
    <t>82</t>
  </si>
  <si>
    <t xml:space="preserve">Распределение бюджетных ассигнований по целевым статьям (муниципальным программам бюджета Ивановского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</si>
  <si>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Ивановского сельсовета"</t>
  </si>
  <si>
    <r>
      <t>Муниципальная программа  Ивановского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сельсовета "Развитие культуры на 2014-2016 годы"</t>
    </r>
  </si>
  <si>
    <t>Распределение расходов бюджета Ивановского сельсовета по разделам и подразделам целевым статьям бюджетной классификации расходов бюджетов Российской Федерации на 2014 год и плановый период 2015-2016 годов</t>
  </si>
  <si>
    <t>Муниципальная программа Ивановского сельсовета "Содействие развитию муниципального образования  Ивановский сельсовет на 2014-2016 годы"</t>
  </si>
  <si>
    <t>на 2015 год  и плановый период 2016-2017 годов</t>
  </si>
  <si>
    <t>Распределение расходов бюджета Ивановского сельсовета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</si>
  <si>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</si>
  <si>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</si>
  <si>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Сумма на          2017 год</t>
  </si>
  <si>
    <t>от 25.12.2014г         № 12</t>
  </si>
  <si>
    <t xml:space="preserve">от 25.12.2014г       № 12 </t>
  </si>
  <si>
    <t>от 25.12.2014г</t>
  </si>
  <si>
    <t>№ 12</t>
  </si>
  <si>
    <t>от 25.12.2014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</si>
</sst>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4" borderId="1" applyNumberFormat="0" applyAlignment="0" applyProtection="0"/>
    <xf numFmtId="0" fontId="50" fillId="25" borderId="2" applyNumberFormat="0" applyAlignment="0" applyProtection="0"/>
    <xf numFmtId="0" fontId="51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6" borderId="7" applyNumberFormat="0" applyAlignment="0" applyProtection="0"/>
    <xf numFmtId="0" fontId="3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0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4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0" fontId="2" fillId="0" borderId="0" xfId="0" applyNumberFormat="1" applyFont="1" applyFill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 vertical="top" wrapText="1"/>
    </xf>
    <xf numFmtId="4" fontId="2" fillId="31" borderId="1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24.1687\&#1055;&#1088;&#1080;&#1083;%20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7"/>
      <sheetName val="прил 8"/>
    </sheetNames>
    <sheetDataSet>
      <sheetData sheetId="1">
        <row r="92">
          <cell r="G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25">
      <selection activeCell="F16" sqref="F16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19" t="s">
        <v>60</v>
      </c>
      <c r="F1" s="12"/>
    </row>
    <row r="2" spans="1:6" s="5" customFormat="1" ht="15.75">
      <c r="A2" s="7"/>
      <c r="B2" s="4"/>
      <c r="D2" s="13"/>
      <c r="E2" s="124" t="s">
        <v>222</v>
      </c>
      <c r="F2" s="124"/>
    </row>
    <row r="3" spans="1:6" s="5" customFormat="1" ht="15.75">
      <c r="A3" s="7"/>
      <c r="B3" s="4"/>
      <c r="D3" s="13"/>
      <c r="E3" s="124" t="s">
        <v>48</v>
      </c>
      <c r="F3" s="124"/>
    </row>
    <row r="4" spans="1:6" s="5" customFormat="1" ht="15.75">
      <c r="A4" s="7"/>
      <c r="B4" s="4"/>
      <c r="D4" s="13"/>
      <c r="E4" s="124" t="s">
        <v>249</v>
      </c>
      <c r="F4" s="124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27" t="s">
        <v>244</v>
      </c>
      <c r="B6" s="127"/>
      <c r="C6" s="127"/>
      <c r="D6" s="127"/>
      <c r="E6" s="127"/>
      <c r="F6" s="127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94</v>
      </c>
    </row>
    <row r="9" spans="1:6" ht="45" customHeight="1">
      <c r="A9" s="2" t="s">
        <v>103</v>
      </c>
      <c r="B9" s="2" t="s">
        <v>104</v>
      </c>
      <c r="C9" s="1" t="s">
        <v>105</v>
      </c>
      <c r="D9" s="15" t="s">
        <v>245</v>
      </c>
      <c r="E9" s="15" t="s">
        <v>142</v>
      </c>
      <c r="F9" s="15" t="s">
        <v>246</v>
      </c>
    </row>
    <row r="10" spans="1:6" ht="15.75">
      <c r="A10" s="24" t="s">
        <v>106</v>
      </c>
      <c r="B10" s="3" t="s">
        <v>106</v>
      </c>
      <c r="C10" s="3" t="s">
        <v>107</v>
      </c>
      <c r="D10" s="16" t="s">
        <v>108</v>
      </c>
      <c r="E10" s="16" t="s">
        <v>109</v>
      </c>
      <c r="F10" s="16" t="s">
        <v>110</v>
      </c>
    </row>
    <row r="11" spans="1:6" ht="31.5">
      <c r="A11" s="24" t="s">
        <v>106</v>
      </c>
      <c r="B11" s="22" t="s">
        <v>113</v>
      </c>
      <c r="C11" s="23" t="s">
        <v>114</v>
      </c>
      <c r="D11" s="77">
        <f>D12+D13+D14+D15</f>
        <v>2105332</v>
      </c>
      <c r="E11" s="77">
        <f>E12+E13+E14+E15</f>
        <v>2038060.1700000002</v>
      </c>
      <c r="F11" s="77">
        <f>F12+F13+F14+F15</f>
        <v>2085705.2600000002</v>
      </c>
    </row>
    <row r="12" spans="1:6" ht="66.75" customHeight="1">
      <c r="A12" s="24" t="s">
        <v>107</v>
      </c>
      <c r="B12" s="10" t="s">
        <v>71</v>
      </c>
      <c r="C12" s="24" t="s">
        <v>115</v>
      </c>
      <c r="D12" s="123">
        <f>'прил 6'!G14</f>
        <v>468202</v>
      </c>
      <c r="E12" s="123">
        <f>'прил 6'!H14</f>
        <v>481077.56</v>
      </c>
      <c r="F12" s="123">
        <f>'прил 6'!I14</f>
        <v>493104.5</v>
      </c>
    </row>
    <row r="13" spans="1:6" ht="126">
      <c r="A13" s="24" t="s">
        <v>108</v>
      </c>
      <c r="B13" s="10" t="s">
        <v>72</v>
      </c>
      <c r="C13" s="1" t="s">
        <v>97</v>
      </c>
      <c r="D13" s="79">
        <v>1592590</v>
      </c>
      <c r="E13" s="79">
        <f>'прил 6'!H19</f>
        <v>1512442.61</v>
      </c>
      <c r="F13" s="79">
        <f>'прил 6'!I19</f>
        <v>1548060.7600000002</v>
      </c>
    </row>
    <row r="14" spans="1:6" ht="94.5">
      <c r="A14" s="24" t="s">
        <v>109</v>
      </c>
      <c r="B14" s="10" t="s">
        <v>73</v>
      </c>
      <c r="C14" s="1" t="s">
        <v>121</v>
      </c>
      <c r="D14" s="79">
        <f>'прил 6'!G28</f>
        <v>22540</v>
      </c>
      <c r="E14" s="79">
        <f>'прил 6'!H28</f>
        <v>22540</v>
      </c>
      <c r="F14" s="79">
        <f>'прил 6'!I28</f>
        <v>22540</v>
      </c>
    </row>
    <row r="15" spans="1:6" ht="15.75">
      <c r="A15" s="24" t="s">
        <v>110</v>
      </c>
      <c r="B15" s="10" t="s">
        <v>74</v>
      </c>
      <c r="C15" s="1" t="s">
        <v>55</v>
      </c>
      <c r="D15" s="79">
        <f>'прил 6'!G33</f>
        <v>22000</v>
      </c>
      <c r="E15" s="79">
        <f>'прил 6'!H33</f>
        <v>22000</v>
      </c>
      <c r="F15" s="79">
        <f>'прил 6'!I33</f>
        <v>22000</v>
      </c>
    </row>
    <row r="16" spans="1:6" ht="110.25">
      <c r="A16" s="24" t="s">
        <v>111</v>
      </c>
      <c r="B16" s="10" t="s">
        <v>147</v>
      </c>
      <c r="C16" s="1" t="s">
        <v>56</v>
      </c>
      <c r="D16" s="79">
        <v>2600</v>
      </c>
      <c r="E16" s="79">
        <v>2700</v>
      </c>
      <c r="F16" s="79">
        <v>2700</v>
      </c>
    </row>
    <row r="17" spans="1:6" ht="15.75">
      <c r="A17" s="24" t="s">
        <v>112</v>
      </c>
      <c r="B17" s="22" t="s">
        <v>65</v>
      </c>
      <c r="C17" s="25" t="s">
        <v>61</v>
      </c>
      <c r="D17" s="80">
        <f>D18</f>
        <v>52437</v>
      </c>
      <c r="E17" s="80">
        <f>E18</f>
        <v>52539</v>
      </c>
      <c r="F17" s="80">
        <f>F18</f>
        <v>55493</v>
      </c>
    </row>
    <row r="18" spans="1:6" ht="31.5">
      <c r="A18" s="24" t="s">
        <v>116</v>
      </c>
      <c r="B18" s="10" t="s">
        <v>66</v>
      </c>
      <c r="C18" s="1" t="s">
        <v>62</v>
      </c>
      <c r="D18" s="79">
        <v>52437</v>
      </c>
      <c r="E18" s="79">
        <f>'прил 6'!H42</f>
        <v>52539</v>
      </c>
      <c r="F18" s="79">
        <f>'прил 6'!I42</f>
        <v>55493</v>
      </c>
    </row>
    <row r="19" spans="1:6" ht="50.25" customHeight="1">
      <c r="A19" s="24" t="s">
        <v>117</v>
      </c>
      <c r="B19" s="22" t="s">
        <v>64</v>
      </c>
      <c r="C19" s="25" t="s">
        <v>63</v>
      </c>
      <c r="D19" s="80">
        <f>D20</f>
        <v>68515</v>
      </c>
      <c r="E19" s="80">
        <f>E20</f>
        <v>68515</v>
      </c>
      <c r="F19" s="80">
        <f>F20</f>
        <v>60000</v>
      </c>
    </row>
    <row r="20" spans="1:6" ht="78.75">
      <c r="A20" s="24" t="s">
        <v>118</v>
      </c>
      <c r="B20" s="29" t="s">
        <v>40</v>
      </c>
      <c r="C20" s="1" t="s">
        <v>41</v>
      </c>
      <c r="D20" s="79">
        <v>68515</v>
      </c>
      <c r="E20" s="79">
        <f>'прил 6'!H50</f>
        <v>68515</v>
      </c>
      <c r="F20" s="79">
        <f>'прил 6'!I50</f>
        <v>60000</v>
      </c>
    </row>
    <row r="21" spans="1:6" ht="15.75">
      <c r="A21" s="24" t="s">
        <v>119</v>
      </c>
      <c r="B21" s="22" t="s">
        <v>101</v>
      </c>
      <c r="C21" s="25" t="s">
        <v>102</v>
      </c>
      <c r="D21" s="80">
        <f>D22</f>
        <v>61817</v>
      </c>
      <c r="E21" s="80">
        <f>E22</f>
        <v>71982</v>
      </c>
      <c r="F21" s="80">
        <f>F22</f>
        <v>60526</v>
      </c>
    </row>
    <row r="22" spans="1:6" ht="33.75" customHeight="1">
      <c r="A22" s="24" t="s">
        <v>120</v>
      </c>
      <c r="B22" s="85" t="s">
        <v>3</v>
      </c>
      <c r="C22" s="1" t="s">
        <v>15</v>
      </c>
      <c r="D22" s="79">
        <v>61817</v>
      </c>
      <c r="E22" s="79">
        <f>'прил 6'!H59</f>
        <v>71982</v>
      </c>
      <c r="F22" s="79">
        <f>'прил 6'!I59</f>
        <v>60526</v>
      </c>
    </row>
    <row r="23" spans="1:6" ht="39" customHeight="1">
      <c r="A23" s="24" t="s">
        <v>150</v>
      </c>
      <c r="B23" s="22" t="s">
        <v>122</v>
      </c>
      <c r="C23" s="25" t="s">
        <v>123</v>
      </c>
      <c r="D23" s="80">
        <f>D24+D25</f>
        <v>831910</v>
      </c>
      <c r="E23" s="80">
        <f>E24+E25</f>
        <v>539792.8</v>
      </c>
      <c r="F23" s="80">
        <f>F24+F25</f>
        <v>350343.61</v>
      </c>
    </row>
    <row r="24" spans="1:6" ht="15.75">
      <c r="A24" s="24" t="s">
        <v>159</v>
      </c>
      <c r="B24" s="10" t="s">
        <v>50</v>
      </c>
      <c r="C24" s="1" t="s">
        <v>124</v>
      </c>
      <c r="D24" s="79">
        <f>'прил 6'!G66</f>
        <v>62600</v>
      </c>
      <c r="E24" s="79">
        <f>'прил 6'!H66</f>
        <v>50000</v>
      </c>
      <c r="F24" s="79">
        <f>'прил 6'!I66</f>
        <v>50000</v>
      </c>
    </row>
    <row r="25" spans="1:6" ht="15.75">
      <c r="A25" s="24" t="s">
        <v>160</v>
      </c>
      <c r="B25" s="10" t="s">
        <v>25</v>
      </c>
      <c r="C25" s="1" t="s">
        <v>23</v>
      </c>
      <c r="D25" s="79">
        <v>769310</v>
      </c>
      <c r="E25" s="79">
        <f>'прил 6'!H72</f>
        <v>489792.8</v>
      </c>
      <c r="F25" s="79">
        <f>'прил 6'!I72</f>
        <v>300343.61</v>
      </c>
    </row>
    <row r="26" spans="1:6" ht="15.75">
      <c r="A26" s="24" t="s">
        <v>161</v>
      </c>
      <c r="B26" s="22" t="s">
        <v>125</v>
      </c>
      <c r="C26" s="25" t="s">
        <v>126</v>
      </c>
      <c r="D26" s="80">
        <f>D27</f>
        <v>0</v>
      </c>
      <c r="E26" s="80">
        <f>E27</f>
        <v>0</v>
      </c>
      <c r="F26" s="80">
        <f>F27</f>
        <v>0</v>
      </c>
    </row>
    <row r="27" spans="1:6" ht="15.75">
      <c r="A27" s="24" t="s">
        <v>151</v>
      </c>
      <c r="B27" s="10" t="s">
        <v>44</v>
      </c>
      <c r="C27" s="1" t="s">
        <v>45</v>
      </c>
      <c r="D27" s="79"/>
      <c r="E27" s="79"/>
      <c r="F27" s="79"/>
    </row>
    <row r="28" spans="1:6" ht="15.75">
      <c r="A28" s="24" t="s">
        <v>162</v>
      </c>
      <c r="B28" s="22" t="s">
        <v>57</v>
      </c>
      <c r="C28" s="25" t="s">
        <v>95</v>
      </c>
      <c r="D28" s="80">
        <f>D29</f>
        <v>1011750</v>
      </c>
      <c r="E28" s="80">
        <f>E29</f>
        <v>1111247</v>
      </c>
      <c r="F28" s="80">
        <f>F29</f>
        <v>1166809</v>
      </c>
    </row>
    <row r="29" spans="1:6" ht="15.75">
      <c r="A29" s="24" t="s">
        <v>152</v>
      </c>
      <c r="B29" s="10" t="s">
        <v>51</v>
      </c>
      <c r="C29" s="1" t="s">
        <v>96</v>
      </c>
      <c r="D29" s="79">
        <v>1011750</v>
      </c>
      <c r="E29" s="79">
        <f>'прил 6'!H79</f>
        <v>1111247</v>
      </c>
      <c r="F29" s="79">
        <f>'прил 6'!I79</f>
        <v>1166809</v>
      </c>
    </row>
    <row r="30" spans="1:6" ht="15.75">
      <c r="A30" s="24" t="s">
        <v>163</v>
      </c>
      <c r="B30" s="22" t="s">
        <v>98</v>
      </c>
      <c r="C30" s="25" t="s">
        <v>99</v>
      </c>
      <c r="D30" s="80"/>
      <c r="E30" s="80"/>
      <c r="F30" s="80"/>
    </row>
    <row r="31" spans="1:6" ht="31.5">
      <c r="A31" s="24" t="s">
        <v>164</v>
      </c>
      <c r="B31" s="10" t="s">
        <v>52</v>
      </c>
      <c r="C31" s="1" t="s">
        <v>100</v>
      </c>
      <c r="D31" s="79"/>
      <c r="E31" s="79"/>
      <c r="F31" s="79"/>
    </row>
    <row r="32" spans="1:6" ht="31.5">
      <c r="A32" s="24" t="s">
        <v>165</v>
      </c>
      <c r="B32" s="22" t="s">
        <v>53</v>
      </c>
      <c r="C32" s="25" t="s">
        <v>54</v>
      </c>
      <c r="D32" s="80">
        <f>D33</f>
        <v>20724</v>
      </c>
      <c r="E32" s="80">
        <f>E33</f>
        <v>20724</v>
      </c>
      <c r="F32" s="80">
        <f>F33</f>
        <v>20724</v>
      </c>
    </row>
    <row r="33" spans="1:6" ht="35.25" customHeight="1">
      <c r="A33" s="24" t="s">
        <v>166</v>
      </c>
      <c r="B33" s="10" t="s">
        <v>58</v>
      </c>
      <c r="C33" s="1" t="s">
        <v>59</v>
      </c>
      <c r="D33" s="79">
        <f>'прил 6'!G86</f>
        <v>20724</v>
      </c>
      <c r="E33" s="79">
        <f>'прил 6'!H86</f>
        <v>20724</v>
      </c>
      <c r="F33" s="79">
        <f>'прил 6'!I86</f>
        <v>20724</v>
      </c>
    </row>
    <row r="34" spans="1:6" ht="15.75">
      <c r="A34" s="24" t="s">
        <v>167</v>
      </c>
      <c r="B34" s="128" t="s">
        <v>70</v>
      </c>
      <c r="C34" s="129"/>
      <c r="D34" s="26">
        <f>D11+D16+D17+D19+D21+D23+D26+D28+D30+D32</f>
        <v>4155085</v>
      </c>
      <c r="E34" s="26">
        <f>E11+E16+E17+E19+E21+E23+E26+E28+E30+E32</f>
        <v>3905559.9699999997</v>
      </c>
      <c r="F34" s="26">
        <f>F11+F16+F17+F19+F21+F23+F26+F28+F30+F32</f>
        <v>3802300.87</v>
      </c>
    </row>
    <row r="35" spans="1:6" ht="31.5">
      <c r="A35" s="24" t="s">
        <v>168</v>
      </c>
      <c r="B35" s="22" t="s">
        <v>67</v>
      </c>
      <c r="C35" s="1" t="s">
        <v>68</v>
      </c>
      <c r="D35" s="79">
        <f>'прил 6'!G92</f>
        <v>0</v>
      </c>
      <c r="E35" s="79">
        <f>'прил 6'!H92</f>
        <v>103877.13</v>
      </c>
      <c r="F35" s="79">
        <f>'прил 6'!I92</f>
        <v>207754.25</v>
      </c>
    </row>
    <row r="36" spans="1:6" ht="15.75">
      <c r="A36" s="125"/>
      <c r="B36" s="126"/>
      <c r="C36" s="25"/>
      <c r="D36" s="80">
        <f>D34+D35</f>
        <v>4155085</v>
      </c>
      <c r="E36" s="80">
        <f>E34+E35</f>
        <v>4009437.0999999996</v>
      </c>
      <c r="F36" s="80">
        <f>F34+F35</f>
        <v>4010055.12</v>
      </c>
    </row>
  </sheetData>
  <sheetProtection/>
  <mergeCells count="6">
    <mergeCell ref="E3:F3"/>
    <mergeCell ref="E2:F2"/>
    <mergeCell ref="A36:B36"/>
    <mergeCell ref="A6:F6"/>
    <mergeCell ref="E4:F4"/>
    <mergeCell ref="B34:C3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SheetLayoutView="75" zoomScalePageLayoutView="0" workbookViewId="0" topLeftCell="A82">
      <selection activeCell="E23" sqref="E23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3" customWidth="1"/>
    <col min="4" max="4" width="11.875" style="33" customWidth="1"/>
    <col min="5" max="5" width="11.625" style="34" customWidth="1"/>
    <col min="6" max="6" width="10.625" style="33" customWidth="1"/>
    <col min="7" max="9" width="15.625" style="40" customWidth="1"/>
    <col min="10" max="16384" width="9.125" style="5" customWidth="1"/>
  </cols>
  <sheetData>
    <row r="1" spans="7:9" ht="18.75">
      <c r="G1" s="35"/>
      <c r="H1" s="115" t="s">
        <v>0</v>
      </c>
      <c r="I1" s="81"/>
    </row>
    <row r="2" spans="7:9" ht="18.75">
      <c r="G2" s="36"/>
      <c r="H2" s="116" t="s">
        <v>222</v>
      </c>
      <c r="I2" s="82"/>
    </row>
    <row r="3" spans="7:9" ht="18.75">
      <c r="G3" s="36"/>
      <c r="H3" s="117" t="s">
        <v>48</v>
      </c>
      <c r="I3" s="82"/>
    </row>
    <row r="4" spans="6:9" ht="18.75">
      <c r="F4" s="41"/>
      <c r="G4" s="37"/>
      <c r="H4" s="118" t="s">
        <v>250</v>
      </c>
      <c r="I4" s="83" t="s">
        <v>251</v>
      </c>
    </row>
    <row r="6" spans="1:9" ht="18.75">
      <c r="A6" s="130" t="s">
        <v>223</v>
      </c>
      <c r="B6" s="130"/>
      <c r="C6" s="130"/>
      <c r="D6" s="130"/>
      <c r="E6" s="130"/>
      <c r="F6" s="130"/>
      <c r="G6" s="130"/>
      <c r="H6" s="130"/>
      <c r="I6" s="130"/>
    </row>
    <row r="7" spans="1:9" ht="18.75">
      <c r="A7" s="130" t="s">
        <v>35</v>
      </c>
      <c r="B7" s="130"/>
      <c r="C7" s="130"/>
      <c r="D7" s="130"/>
      <c r="E7" s="130"/>
      <c r="F7" s="130"/>
      <c r="G7" s="130"/>
      <c r="H7" s="130"/>
      <c r="I7" s="130"/>
    </row>
    <row r="8" spans="1:9" ht="15.75">
      <c r="A8" s="28"/>
      <c r="B8" s="27"/>
      <c r="C8" s="38"/>
      <c r="D8" s="38"/>
      <c r="E8" s="39"/>
      <c r="F8" s="38"/>
      <c r="G8" s="35"/>
      <c r="H8" s="35"/>
      <c r="I8" s="35"/>
    </row>
    <row r="9" ht="15.75">
      <c r="I9" s="40" t="s">
        <v>146</v>
      </c>
    </row>
    <row r="10" spans="1:9" ht="38.25">
      <c r="A10" s="42" t="s">
        <v>103</v>
      </c>
      <c r="B10" s="42" t="s">
        <v>75</v>
      </c>
      <c r="C10" s="43" t="s">
        <v>76</v>
      </c>
      <c r="D10" s="43" t="s">
        <v>77</v>
      </c>
      <c r="E10" s="43" t="s">
        <v>46</v>
      </c>
      <c r="F10" s="43" t="s">
        <v>47</v>
      </c>
      <c r="G10" s="65" t="s">
        <v>34</v>
      </c>
      <c r="H10" s="65" t="s">
        <v>140</v>
      </c>
      <c r="I10" s="65" t="s">
        <v>247</v>
      </c>
    </row>
    <row r="11" spans="1:9" ht="15.75">
      <c r="A11" s="45" t="s">
        <v>106</v>
      </c>
      <c r="B11" s="43" t="s">
        <v>107</v>
      </c>
      <c r="C11" s="45" t="s">
        <v>108</v>
      </c>
      <c r="D11" s="43" t="s">
        <v>109</v>
      </c>
      <c r="E11" s="45" t="s">
        <v>110</v>
      </c>
      <c r="F11" s="43" t="s">
        <v>111</v>
      </c>
      <c r="G11" s="45" t="s">
        <v>112</v>
      </c>
      <c r="H11" s="43" t="s">
        <v>116</v>
      </c>
      <c r="I11" s="45" t="s">
        <v>117</v>
      </c>
    </row>
    <row r="12" spans="1:9" ht="28.5">
      <c r="A12" s="43" t="s">
        <v>106</v>
      </c>
      <c r="B12" s="76" t="s">
        <v>224</v>
      </c>
      <c r="C12" s="73" t="s">
        <v>230</v>
      </c>
      <c r="D12" s="73"/>
      <c r="E12" s="74"/>
      <c r="F12" s="73"/>
      <c r="G12" s="75"/>
      <c r="H12" s="75"/>
      <c r="I12" s="75"/>
    </row>
    <row r="13" spans="1:9" ht="15.75">
      <c r="A13" s="43" t="s">
        <v>107</v>
      </c>
      <c r="B13" s="46" t="s">
        <v>80</v>
      </c>
      <c r="C13" s="73" t="s">
        <v>230</v>
      </c>
      <c r="D13" s="43" t="s">
        <v>114</v>
      </c>
      <c r="E13" s="71" t="s">
        <v>79</v>
      </c>
      <c r="F13" s="43" t="s">
        <v>79</v>
      </c>
      <c r="G13" s="65">
        <f>G14+G19+G33+G28+G37</f>
        <v>2079941.72</v>
      </c>
      <c r="H13" s="65">
        <f>H14+H19+H33+H28+H37</f>
        <v>2040760.1700000002</v>
      </c>
      <c r="I13" s="65">
        <f>I14+I19+I33+I28+I37</f>
        <v>2088405.2600000002</v>
      </c>
    </row>
    <row r="14" spans="1:9" ht="38.25">
      <c r="A14" s="43" t="s">
        <v>108</v>
      </c>
      <c r="B14" s="46" t="s">
        <v>129</v>
      </c>
      <c r="C14" s="73" t="s">
        <v>230</v>
      </c>
      <c r="D14" s="43" t="s">
        <v>115</v>
      </c>
      <c r="E14" s="71" t="s">
        <v>79</v>
      </c>
      <c r="F14" s="43" t="s">
        <v>79</v>
      </c>
      <c r="G14" s="65">
        <f aca="true" t="shared" si="0" ref="G14:I17">G15</f>
        <v>468202</v>
      </c>
      <c r="H14" s="65">
        <f t="shared" si="0"/>
        <v>481077.56</v>
      </c>
      <c r="I14" s="65">
        <f t="shared" si="0"/>
        <v>493104.5</v>
      </c>
    </row>
    <row r="15" spans="1:9" ht="25.5">
      <c r="A15" s="43" t="s">
        <v>109</v>
      </c>
      <c r="B15" s="46" t="s">
        <v>130</v>
      </c>
      <c r="C15" s="73" t="s">
        <v>230</v>
      </c>
      <c r="D15" s="43" t="s">
        <v>115</v>
      </c>
      <c r="E15" s="43" t="s">
        <v>132</v>
      </c>
      <c r="F15" s="43" t="s">
        <v>79</v>
      </c>
      <c r="G15" s="65">
        <f t="shared" si="0"/>
        <v>468202</v>
      </c>
      <c r="H15" s="65">
        <f t="shared" si="0"/>
        <v>481077.56</v>
      </c>
      <c r="I15" s="65">
        <f t="shared" si="0"/>
        <v>493104.5</v>
      </c>
    </row>
    <row r="16" spans="1:9" ht="15.75">
      <c r="A16" s="43" t="s">
        <v>110</v>
      </c>
      <c r="B16" s="46" t="s">
        <v>128</v>
      </c>
      <c r="C16" s="73" t="s">
        <v>230</v>
      </c>
      <c r="D16" s="43" t="s">
        <v>115</v>
      </c>
      <c r="E16" s="43" t="s">
        <v>133</v>
      </c>
      <c r="F16" s="43" t="s">
        <v>79</v>
      </c>
      <c r="G16" s="65">
        <f t="shared" si="0"/>
        <v>468202</v>
      </c>
      <c r="H16" s="65">
        <f t="shared" si="0"/>
        <v>481077.56</v>
      </c>
      <c r="I16" s="65">
        <f t="shared" si="0"/>
        <v>493104.5</v>
      </c>
    </row>
    <row r="17" spans="1:9" ht="63.75">
      <c r="A17" s="43" t="s">
        <v>111</v>
      </c>
      <c r="B17" s="46" t="s">
        <v>81</v>
      </c>
      <c r="C17" s="73" t="s">
        <v>230</v>
      </c>
      <c r="D17" s="43" t="s">
        <v>115</v>
      </c>
      <c r="E17" s="43" t="s">
        <v>133</v>
      </c>
      <c r="F17" s="43" t="s">
        <v>82</v>
      </c>
      <c r="G17" s="65">
        <f t="shared" si="0"/>
        <v>468202</v>
      </c>
      <c r="H17" s="65">
        <f t="shared" si="0"/>
        <v>481077.56</v>
      </c>
      <c r="I17" s="65">
        <f t="shared" si="0"/>
        <v>493104.5</v>
      </c>
    </row>
    <row r="18" spans="1:9" ht="25.5">
      <c r="A18" s="43" t="s">
        <v>112</v>
      </c>
      <c r="B18" s="46" t="s">
        <v>83</v>
      </c>
      <c r="C18" s="73" t="s">
        <v>230</v>
      </c>
      <c r="D18" s="43" t="s">
        <v>115</v>
      </c>
      <c r="E18" s="43" t="s">
        <v>133</v>
      </c>
      <c r="F18" s="43" t="s">
        <v>84</v>
      </c>
      <c r="G18" s="65">
        <v>468202</v>
      </c>
      <c r="H18" s="65">
        <v>481077.56</v>
      </c>
      <c r="I18" s="65">
        <v>493104.5</v>
      </c>
    </row>
    <row r="19" spans="1:9" ht="51">
      <c r="A19" s="43" t="s">
        <v>116</v>
      </c>
      <c r="B19" s="46" t="s">
        <v>72</v>
      </c>
      <c r="C19" s="73" t="s">
        <v>230</v>
      </c>
      <c r="D19" s="43" t="s">
        <v>97</v>
      </c>
      <c r="E19" s="43" t="s">
        <v>79</v>
      </c>
      <c r="F19" s="43" t="s">
        <v>79</v>
      </c>
      <c r="G19" s="65">
        <f aca="true" t="shared" si="1" ref="G19:I20">G20</f>
        <v>1564599.72</v>
      </c>
      <c r="H19" s="65">
        <f t="shared" si="1"/>
        <v>1512442.61</v>
      </c>
      <c r="I19" s="65">
        <f t="shared" si="1"/>
        <v>1548060.7600000002</v>
      </c>
    </row>
    <row r="20" spans="1:9" ht="25.5">
      <c r="A20" s="43" t="s">
        <v>117</v>
      </c>
      <c r="B20" s="46" t="s">
        <v>130</v>
      </c>
      <c r="C20" s="73" t="s">
        <v>230</v>
      </c>
      <c r="D20" s="43" t="s">
        <v>97</v>
      </c>
      <c r="E20" s="43" t="s">
        <v>132</v>
      </c>
      <c r="F20" s="43" t="s">
        <v>79</v>
      </c>
      <c r="G20" s="65">
        <f t="shared" si="1"/>
        <v>1564599.72</v>
      </c>
      <c r="H20" s="65">
        <f t="shared" si="1"/>
        <v>1512442.61</v>
      </c>
      <c r="I20" s="65">
        <f t="shared" si="1"/>
        <v>1548060.7600000002</v>
      </c>
    </row>
    <row r="21" spans="1:9" ht="25.5">
      <c r="A21" s="43" t="s">
        <v>118</v>
      </c>
      <c r="B21" s="46" t="s">
        <v>127</v>
      </c>
      <c r="C21" s="73" t="s">
        <v>230</v>
      </c>
      <c r="D21" s="43" t="s">
        <v>97</v>
      </c>
      <c r="E21" s="43" t="s">
        <v>133</v>
      </c>
      <c r="F21" s="43" t="s">
        <v>79</v>
      </c>
      <c r="G21" s="65">
        <f>G22+G24+G26</f>
        <v>1564599.72</v>
      </c>
      <c r="H21" s="65">
        <f>H22+H24+H26</f>
        <v>1512442.61</v>
      </c>
      <c r="I21" s="65">
        <f>I22+I24+I26</f>
        <v>1548060.7600000002</v>
      </c>
    </row>
    <row r="22" spans="1:9" ht="63.75">
      <c r="A22" s="43" t="s">
        <v>119</v>
      </c>
      <c r="B22" s="46" t="s">
        <v>81</v>
      </c>
      <c r="C22" s="73" t="s">
        <v>230</v>
      </c>
      <c r="D22" s="43" t="s">
        <v>97</v>
      </c>
      <c r="E22" s="43" t="s">
        <v>133</v>
      </c>
      <c r="F22" s="43" t="s">
        <v>82</v>
      </c>
      <c r="G22" s="65">
        <f>G23</f>
        <v>1113053</v>
      </c>
      <c r="H22" s="65">
        <f>H23</f>
        <v>1143362.12</v>
      </c>
      <c r="I22" s="65">
        <f>I23</f>
        <v>1170157.36</v>
      </c>
    </row>
    <row r="23" spans="1:9" ht="25.5">
      <c r="A23" s="43" t="s">
        <v>120</v>
      </c>
      <c r="B23" s="46" t="s">
        <v>83</v>
      </c>
      <c r="C23" s="73" t="s">
        <v>230</v>
      </c>
      <c r="D23" s="43" t="s">
        <v>97</v>
      </c>
      <c r="E23" s="43" t="s">
        <v>133</v>
      </c>
      <c r="F23" s="43" t="s">
        <v>84</v>
      </c>
      <c r="G23" s="65">
        <v>1113053</v>
      </c>
      <c r="H23" s="65">
        <v>1143362.12</v>
      </c>
      <c r="I23" s="65">
        <v>1170157.36</v>
      </c>
    </row>
    <row r="24" spans="1:9" ht="25.5">
      <c r="A24" s="43" t="s">
        <v>150</v>
      </c>
      <c r="B24" s="46" t="s">
        <v>85</v>
      </c>
      <c r="C24" s="73" t="s">
        <v>230</v>
      </c>
      <c r="D24" s="43" t="s">
        <v>97</v>
      </c>
      <c r="E24" s="43" t="s">
        <v>133</v>
      </c>
      <c r="F24" s="43" t="s">
        <v>86</v>
      </c>
      <c r="G24" s="65">
        <f>G25</f>
        <v>435382.72</v>
      </c>
      <c r="H24" s="65">
        <f>H25</f>
        <v>352916.49</v>
      </c>
      <c r="I24" s="65">
        <f>I25</f>
        <v>361739.4</v>
      </c>
    </row>
    <row r="25" spans="1:9" ht="38.25">
      <c r="A25" s="43" t="s">
        <v>159</v>
      </c>
      <c r="B25" s="46" t="s">
        <v>87</v>
      </c>
      <c r="C25" s="73" t="s">
        <v>230</v>
      </c>
      <c r="D25" s="43" t="s">
        <v>97</v>
      </c>
      <c r="E25" s="43" t="s">
        <v>133</v>
      </c>
      <c r="F25" s="43" t="s">
        <v>88</v>
      </c>
      <c r="G25" s="65">
        <v>435382.72</v>
      </c>
      <c r="H25" s="65">
        <v>352916.49</v>
      </c>
      <c r="I25" s="65">
        <v>361739.4</v>
      </c>
    </row>
    <row r="26" spans="1:9" ht="15.75">
      <c r="A26" s="43" t="s">
        <v>160</v>
      </c>
      <c r="B26" s="46" t="s">
        <v>10</v>
      </c>
      <c r="C26" s="73" t="s">
        <v>230</v>
      </c>
      <c r="D26" s="43" t="s">
        <v>97</v>
      </c>
      <c r="E26" s="43" t="s">
        <v>221</v>
      </c>
      <c r="F26" s="43" t="s">
        <v>11</v>
      </c>
      <c r="G26" s="65">
        <f>G27</f>
        <v>16164</v>
      </c>
      <c r="H26" s="65">
        <f>H27</f>
        <v>16164</v>
      </c>
      <c r="I26" s="65">
        <f>I27</f>
        <v>16164</v>
      </c>
    </row>
    <row r="27" spans="1:9" ht="15.75">
      <c r="A27" s="43" t="s">
        <v>161</v>
      </c>
      <c r="B27" s="46" t="s">
        <v>32</v>
      </c>
      <c r="C27" s="73" t="s">
        <v>230</v>
      </c>
      <c r="D27" s="43" t="s">
        <v>97</v>
      </c>
      <c r="E27" s="43" t="s">
        <v>221</v>
      </c>
      <c r="F27" s="43" t="s">
        <v>31</v>
      </c>
      <c r="G27" s="65">
        <v>16164</v>
      </c>
      <c r="H27" s="65">
        <v>16164</v>
      </c>
      <c r="I27" s="65">
        <v>16164</v>
      </c>
    </row>
    <row r="28" spans="1:9" ht="45">
      <c r="A28" s="43" t="s">
        <v>151</v>
      </c>
      <c r="B28" s="84" t="s">
        <v>9</v>
      </c>
      <c r="C28" s="73" t="s">
        <v>230</v>
      </c>
      <c r="D28" s="43" t="s">
        <v>121</v>
      </c>
      <c r="E28" s="43"/>
      <c r="F28" s="43"/>
      <c r="G28" s="65">
        <f aca="true" t="shared" si="2" ref="G28:I31">G29</f>
        <v>22540</v>
      </c>
      <c r="H28" s="65">
        <f t="shared" si="2"/>
        <v>22540</v>
      </c>
      <c r="I28" s="65">
        <f t="shared" si="2"/>
        <v>22540</v>
      </c>
    </row>
    <row r="29" spans="1:9" ht="28.5" customHeight="1">
      <c r="A29" s="43" t="s">
        <v>162</v>
      </c>
      <c r="B29" s="46" t="s">
        <v>130</v>
      </c>
      <c r="C29" s="73" t="s">
        <v>230</v>
      </c>
      <c r="D29" s="43" t="s">
        <v>121</v>
      </c>
      <c r="E29" s="43" t="s">
        <v>132</v>
      </c>
      <c r="F29" s="43"/>
      <c r="G29" s="65">
        <f t="shared" si="2"/>
        <v>22540</v>
      </c>
      <c r="H29" s="65">
        <f t="shared" si="2"/>
        <v>22540</v>
      </c>
      <c r="I29" s="65">
        <f t="shared" si="2"/>
        <v>22540</v>
      </c>
    </row>
    <row r="30" spans="1:9" ht="25.5">
      <c r="A30" s="43" t="s">
        <v>152</v>
      </c>
      <c r="B30" s="46" t="s">
        <v>127</v>
      </c>
      <c r="C30" s="73" t="s">
        <v>230</v>
      </c>
      <c r="D30" s="43" t="s">
        <v>121</v>
      </c>
      <c r="E30" s="43" t="s">
        <v>133</v>
      </c>
      <c r="F30" s="43"/>
      <c r="G30" s="65">
        <f t="shared" si="2"/>
        <v>22540</v>
      </c>
      <c r="H30" s="65">
        <v>22540</v>
      </c>
      <c r="I30" s="65">
        <v>22540</v>
      </c>
    </row>
    <row r="31" spans="1:9" ht="15.75">
      <c r="A31" s="43" t="s">
        <v>163</v>
      </c>
      <c r="B31" s="46" t="s">
        <v>10</v>
      </c>
      <c r="C31" s="73" t="s">
        <v>230</v>
      </c>
      <c r="D31" s="43" t="s">
        <v>121</v>
      </c>
      <c r="E31" s="43" t="s">
        <v>133</v>
      </c>
      <c r="F31" s="43" t="s">
        <v>11</v>
      </c>
      <c r="G31" s="65">
        <f t="shared" si="2"/>
        <v>22540</v>
      </c>
      <c r="H31" s="65">
        <f t="shared" si="2"/>
        <v>16164</v>
      </c>
      <c r="I31" s="65">
        <f t="shared" si="2"/>
        <v>16164</v>
      </c>
    </row>
    <row r="32" spans="1:9" ht="15.75">
      <c r="A32" s="43" t="s">
        <v>164</v>
      </c>
      <c r="B32" s="46" t="s">
        <v>32</v>
      </c>
      <c r="C32" s="73" t="s">
        <v>230</v>
      </c>
      <c r="D32" s="43" t="s">
        <v>121</v>
      </c>
      <c r="E32" s="43" t="s">
        <v>133</v>
      </c>
      <c r="F32" s="43" t="s">
        <v>31</v>
      </c>
      <c r="G32" s="65">
        <v>22540</v>
      </c>
      <c r="H32" s="65">
        <v>16164</v>
      </c>
      <c r="I32" s="65">
        <v>16164</v>
      </c>
    </row>
    <row r="33" spans="1:9" ht="15.75">
      <c r="A33" s="43" t="s">
        <v>165</v>
      </c>
      <c r="B33" s="46" t="s">
        <v>74</v>
      </c>
      <c r="C33" s="73" t="s">
        <v>230</v>
      </c>
      <c r="D33" s="43" t="s">
        <v>55</v>
      </c>
      <c r="E33" s="43"/>
      <c r="F33" s="43"/>
      <c r="G33" s="65">
        <f aca="true" t="shared" si="3" ref="G33:I35">G34</f>
        <v>22000</v>
      </c>
      <c r="H33" s="65">
        <f t="shared" si="3"/>
        <v>22000</v>
      </c>
      <c r="I33" s="65">
        <f t="shared" si="3"/>
        <v>22000</v>
      </c>
    </row>
    <row r="34" spans="1:9" ht="15.75">
      <c r="A34" s="43" t="s">
        <v>166</v>
      </c>
      <c r="B34" s="46" t="s">
        <v>131</v>
      </c>
      <c r="C34" s="73" t="s">
        <v>230</v>
      </c>
      <c r="D34" s="43" t="s">
        <v>55</v>
      </c>
      <c r="E34" s="43" t="s">
        <v>134</v>
      </c>
      <c r="F34" s="43"/>
      <c r="G34" s="65">
        <f t="shared" si="3"/>
        <v>22000</v>
      </c>
      <c r="H34" s="65">
        <f t="shared" si="3"/>
        <v>22000</v>
      </c>
      <c r="I34" s="65">
        <f t="shared" si="3"/>
        <v>22000</v>
      </c>
    </row>
    <row r="35" spans="1:9" ht="15.75">
      <c r="A35" s="43" t="s">
        <v>167</v>
      </c>
      <c r="B35" s="90" t="s">
        <v>89</v>
      </c>
      <c r="C35" s="73" t="s">
        <v>230</v>
      </c>
      <c r="D35" s="43" t="s">
        <v>55</v>
      </c>
      <c r="E35" s="43" t="s">
        <v>134</v>
      </c>
      <c r="F35" s="43" t="s">
        <v>90</v>
      </c>
      <c r="G35" s="65">
        <f t="shared" si="3"/>
        <v>22000</v>
      </c>
      <c r="H35" s="65">
        <f t="shared" si="3"/>
        <v>22000</v>
      </c>
      <c r="I35" s="65">
        <f t="shared" si="3"/>
        <v>22000</v>
      </c>
    </row>
    <row r="36" spans="1:9" ht="15.75">
      <c r="A36" s="43" t="s">
        <v>168</v>
      </c>
      <c r="B36" s="91" t="s">
        <v>2</v>
      </c>
      <c r="C36" s="73" t="s">
        <v>230</v>
      </c>
      <c r="D36" s="43" t="s">
        <v>55</v>
      </c>
      <c r="E36" s="43" t="s">
        <v>134</v>
      </c>
      <c r="F36" s="43" t="s">
        <v>30</v>
      </c>
      <c r="G36" s="65">
        <v>22000</v>
      </c>
      <c r="H36" s="65">
        <v>22000</v>
      </c>
      <c r="I36" s="65">
        <v>22000</v>
      </c>
    </row>
    <row r="37" spans="1:9" ht="15.75">
      <c r="A37" s="43" t="s">
        <v>169</v>
      </c>
      <c r="B37" s="91" t="s">
        <v>49</v>
      </c>
      <c r="C37" s="73" t="s">
        <v>230</v>
      </c>
      <c r="D37" s="43" t="s">
        <v>56</v>
      </c>
      <c r="E37" s="43"/>
      <c r="F37" s="43"/>
      <c r="G37" s="65">
        <f aca="true" t="shared" si="4" ref="G37:I39">G38</f>
        <v>2600</v>
      </c>
      <c r="H37" s="65">
        <f t="shared" si="4"/>
        <v>2700</v>
      </c>
      <c r="I37" s="65">
        <f t="shared" si="4"/>
        <v>2700</v>
      </c>
    </row>
    <row r="38" spans="1:9" ht="60">
      <c r="A38" s="43" t="s">
        <v>153</v>
      </c>
      <c r="B38" s="91" t="s">
        <v>147</v>
      </c>
      <c r="C38" s="73" t="s">
        <v>230</v>
      </c>
      <c r="D38" s="43" t="s">
        <v>56</v>
      </c>
      <c r="E38" s="43" t="s">
        <v>149</v>
      </c>
      <c r="F38" s="43"/>
      <c r="G38" s="65">
        <f t="shared" si="4"/>
        <v>2600</v>
      </c>
      <c r="H38" s="65">
        <f t="shared" si="4"/>
        <v>2700</v>
      </c>
      <c r="I38" s="65">
        <f t="shared" si="4"/>
        <v>2700</v>
      </c>
    </row>
    <row r="39" spans="1:9" ht="25.5">
      <c r="A39" s="43" t="s">
        <v>154</v>
      </c>
      <c r="B39" s="46" t="s">
        <v>85</v>
      </c>
      <c r="C39" s="73" t="s">
        <v>230</v>
      </c>
      <c r="D39" s="43" t="s">
        <v>56</v>
      </c>
      <c r="E39" s="43" t="s">
        <v>149</v>
      </c>
      <c r="F39" s="43" t="s">
        <v>86</v>
      </c>
      <c r="G39" s="65">
        <f t="shared" si="4"/>
        <v>2600</v>
      </c>
      <c r="H39" s="65">
        <f t="shared" si="4"/>
        <v>2700</v>
      </c>
      <c r="I39" s="65">
        <f t="shared" si="4"/>
        <v>2700</v>
      </c>
    </row>
    <row r="40" spans="1:9" ht="38.25">
      <c r="A40" s="43" t="s">
        <v>170</v>
      </c>
      <c r="B40" s="46" t="s">
        <v>87</v>
      </c>
      <c r="C40" s="73" t="s">
        <v>230</v>
      </c>
      <c r="D40" s="43" t="s">
        <v>56</v>
      </c>
      <c r="E40" s="43" t="s">
        <v>149</v>
      </c>
      <c r="F40" s="43" t="s">
        <v>88</v>
      </c>
      <c r="G40" s="65">
        <v>2600</v>
      </c>
      <c r="H40" s="65">
        <v>2700</v>
      </c>
      <c r="I40" s="65">
        <v>2700</v>
      </c>
    </row>
    <row r="41" spans="1:9" ht="15.75">
      <c r="A41" s="43" t="s">
        <v>171</v>
      </c>
      <c r="B41" s="46" t="s">
        <v>65</v>
      </c>
      <c r="C41" s="73" t="s">
        <v>230</v>
      </c>
      <c r="D41" s="43" t="s">
        <v>61</v>
      </c>
      <c r="E41" s="43"/>
      <c r="F41" s="43"/>
      <c r="G41" s="65">
        <f aca="true" t="shared" si="5" ref="G41:I45">G42</f>
        <v>52437</v>
      </c>
      <c r="H41" s="65">
        <f t="shared" si="5"/>
        <v>52539</v>
      </c>
      <c r="I41" s="65">
        <f t="shared" si="5"/>
        <v>55493</v>
      </c>
    </row>
    <row r="42" spans="1:9" ht="15.75">
      <c r="A42" s="43" t="s">
        <v>172</v>
      </c>
      <c r="B42" s="46" t="s">
        <v>12</v>
      </c>
      <c r="C42" s="73" t="s">
        <v>230</v>
      </c>
      <c r="D42" s="43" t="s">
        <v>62</v>
      </c>
      <c r="E42" s="43"/>
      <c r="F42" s="43"/>
      <c r="G42" s="65">
        <f t="shared" si="5"/>
        <v>52437</v>
      </c>
      <c r="H42" s="65">
        <f t="shared" si="5"/>
        <v>52539</v>
      </c>
      <c r="I42" s="65">
        <f t="shared" si="5"/>
        <v>55493</v>
      </c>
    </row>
    <row r="43" spans="1:9" ht="25.5">
      <c r="A43" s="43" t="s">
        <v>173</v>
      </c>
      <c r="B43" s="46" t="s">
        <v>22</v>
      </c>
      <c r="C43" s="73" t="s">
        <v>230</v>
      </c>
      <c r="D43" s="43" t="s">
        <v>62</v>
      </c>
      <c r="E43" s="43" t="s">
        <v>214</v>
      </c>
      <c r="F43" s="43"/>
      <c r="G43" s="65">
        <f t="shared" si="5"/>
        <v>52437</v>
      </c>
      <c r="H43" s="65">
        <f t="shared" si="5"/>
        <v>52539</v>
      </c>
      <c r="I43" s="65">
        <f t="shared" si="5"/>
        <v>55493</v>
      </c>
    </row>
    <row r="44" spans="1:9" ht="63.75">
      <c r="A44" s="43" t="s">
        <v>174</v>
      </c>
      <c r="B44" s="46" t="s">
        <v>13</v>
      </c>
      <c r="C44" s="73" t="s">
        <v>230</v>
      </c>
      <c r="D44" s="43" t="s">
        <v>62</v>
      </c>
      <c r="E44" s="43" t="s">
        <v>213</v>
      </c>
      <c r="F44" s="43"/>
      <c r="G44" s="65">
        <f>G45+G47</f>
        <v>52437</v>
      </c>
      <c r="H44" s="65">
        <f>H45+H47</f>
        <v>52539</v>
      </c>
      <c r="I44" s="65">
        <f>I45+I47</f>
        <v>55493</v>
      </c>
    </row>
    <row r="45" spans="1:9" ht="63.75">
      <c r="A45" s="43" t="s">
        <v>175</v>
      </c>
      <c r="B45" s="46" t="s">
        <v>81</v>
      </c>
      <c r="C45" s="73" t="s">
        <v>230</v>
      </c>
      <c r="D45" s="43" t="s">
        <v>62</v>
      </c>
      <c r="E45" s="43" t="s">
        <v>213</v>
      </c>
      <c r="F45" s="43" t="s">
        <v>82</v>
      </c>
      <c r="G45" s="65">
        <f t="shared" si="5"/>
        <v>35545</v>
      </c>
      <c r="H45" s="65">
        <f t="shared" si="5"/>
        <v>44786.7</v>
      </c>
      <c r="I45" s="65">
        <f t="shared" si="5"/>
        <v>47026</v>
      </c>
    </row>
    <row r="46" spans="1:9" ht="25.5">
      <c r="A46" s="43" t="s">
        <v>176</v>
      </c>
      <c r="B46" s="46" t="s">
        <v>83</v>
      </c>
      <c r="C46" s="73" t="s">
        <v>230</v>
      </c>
      <c r="D46" s="43" t="s">
        <v>62</v>
      </c>
      <c r="E46" s="43" t="s">
        <v>213</v>
      </c>
      <c r="F46" s="43" t="s">
        <v>84</v>
      </c>
      <c r="G46" s="65">
        <v>35545</v>
      </c>
      <c r="H46" s="65">
        <v>44786.7</v>
      </c>
      <c r="I46" s="65">
        <v>47026</v>
      </c>
    </row>
    <row r="47" spans="1:9" ht="25.5">
      <c r="A47" s="43" t="s">
        <v>177</v>
      </c>
      <c r="B47" s="46" t="s">
        <v>85</v>
      </c>
      <c r="C47" s="73" t="s">
        <v>230</v>
      </c>
      <c r="D47" s="43" t="s">
        <v>62</v>
      </c>
      <c r="E47" s="43" t="s">
        <v>213</v>
      </c>
      <c r="F47" s="43" t="s">
        <v>86</v>
      </c>
      <c r="G47" s="65">
        <f>G48</f>
        <v>16892</v>
      </c>
      <c r="H47" s="65">
        <f>H48</f>
        <v>7752.3</v>
      </c>
      <c r="I47" s="65">
        <f>I48</f>
        <v>8467</v>
      </c>
    </row>
    <row r="48" spans="1:9" ht="38.25">
      <c r="A48" s="43" t="s">
        <v>178</v>
      </c>
      <c r="B48" s="46" t="s">
        <v>87</v>
      </c>
      <c r="C48" s="73" t="s">
        <v>230</v>
      </c>
      <c r="D48" s="43" t="s">
        <v>62</v>
      </c>
      <c r="E48" s="43" t="s">
        <v>213</v>
      </c>
      <c r="F48" s="43" t="s">
        <v>88</v>
      </c>
      <c r="G48" s="65">
        <v>16892</v>
      </c>
      <c r="H48" s="65">
        <v>7752.3</v>
      </c>
      <c r="I48" s="65">
        <v>8467</v>
      </c>
    </row>
    <row r="49" spans="1:9" ht="25.5">
      <c r="A49" s="43" t="s">
        <v>179</v>
      </c>
      <c r="B49" s="46" t="s">
        <v>42</v>
      </c>
      <c r="C49" s="73" t="s">
        <v>230</v>
      </c>
      <c r="D49" s="43" t="s">
        <v>63</v>
      </c>
      <c r="E49" s="71"/>
      <c r="F49" s="43"/>
      <c r="G49" s="65">
        <f aca="true" t="shared" si="6" ref="G49:I52">G50</f>
        <v>96505.28</v>
      </c>
      <c r="H49" s="65">
        <f t="shared" si="6"/>
        <v>68515</v>
      </c>
      <c r="I49" s="65">
        <f t="shared" si="6"/>
        <v>60000</v>
      </c>
    </row>
    <row r="50" spans="1:9" ht="38.25">
      <c r="A50" s="43" t="s">
        <v>231</v>
      </c>
      <c r="B50" s="46" t="s">
        <v>40</v>
      </c>
      <c r="C50" s="73" t="s">
        <v>230</v>
      </c>
      <c r="D50" s="43" t="s">
        <v>41</v>
      </c>
      <c r="E50" s="71"/>
      <c r="F50" s="43"/>
      <c r="G50" s="65">
        <f t="shared" si="6"/>
        <v>96505.28</v>
      </c>
      <c r="H50" s="65">
        <f t="shared" si="6"/>
        <v>68515</v>
      </c>
      <c r="I50" s="65">
        <f t="shared" si="6"/>
        <v>60000</v>
      </c>
    </row>
    <row r="51" spans="1:9" ht="38.25">
      <c r="A51" s="43" t="s">
        <v>155</v>
      </c>
      <c r="B51" s="47" t="s">
        <v>225</v>
      </c>
      <c r="C51" s="73" t="s">
        <v>230</v>
      </c>
      <c r="D51" s="43" t="s">
        <v>41</v>
      </c>
      <c r="E51" s="43" t="s">
        <v>39</v>
      </c>
      <c r="F51" s="43"/>
      <c r="G51" s="65">
        <f t="shared" si="6"/>
        <v>96505.28</v>
      </c>
      <c r="H51" s="65">
        <f t="shared" si="6"/>
        <v>68515</v>
      </c>
      <c r="I51" s="65">
        <f t="shared" si="6"/>
        <v>60000</v>
      </c>
    </row>
    <row r="52" spans="1:9" ht="51">
      <c r="A52" s="43" t="s">
        <v>180</v>
      </c>
      <c r="B52" s="47" t="s">
        <v>226</v>
      </c>
      <c r="C52" s="73" t="s">
        <v>230</v>
      </c>
      <c r="D52" s="43" t="s">
        <v>41</v>
      </c>
      <c r="E52" s="43" t="s">
        <v>17</v>
      </c>
      <c r="F52" s="43"/>
      <c r="G52" s="65">
        <f t="shared" si="6"/>
        <v>96505.28</v>
      </c>
      <c r="H52" s="65">
        <f t="shared" si="6"/>
        <v>68515</v>
      </c>
      <c r="I52" s="65">
        <f t="shared" si="6"/>
        <v>60000</v>
      </c>
    </row>
    <row r="53" spans="1:9" ht="25.5">
      <c r="A53" s="43" t="s">
        <v>156</v>
      </c>
      <c r="B53" s="46" t="s">
        <v>36</v>
      </c>
      <c r="C53" s="73" t="s">
        <v>230</v>
      </c>
      <c r="D53" s="43" t="s">
        <v>41</v>
      </c>
      <c r="E53" s="43" t="s">
        <v>215</v>
      </c>
      <c r="F53" s="43"/>
      <c r="G53" s="65">
        <f>G54+G56</f>
        <v>96505.28</v>
      </c>
      <c r="H53" s="65">
        <v>68515</v>
      </c>
      <c r="I53" s="65">
        <v>60000</v>
      </c>
    </row>
    <row r="54" spans="1:9" ht="63.75">
      <c r="A54" s="43" t="s">
        <v>157</v>
      </c>
      <c r="B54" s="46" t="s">
        <v>81</v>
      </c>
      <c r="C54" s="73" t="s">
        <v>230</v>
      </c>
      <c r="D54" s="43" t="s">
        <v>41</v>
      </c>
      <c r="E54" s="43" t="s">
        <v>215</v>
      </c>
      <c r="F54" s="43" t="s">
        <v>82</v>
      </c>
      <c r="G54" s="65">
        <f>G55</f>
        <v>96505.28</v>
      </c>
      <c r="H54" s="65">
        <f>H55</f>
        <v>68515</v>
      </c>
      <c r="I54" s="65">
        <f>I55</f>
        <v>60000</v>
      </c>
    </row>
    <row r="55" spans="1:9" ht="25.5">
      <c r="A55" s="43" t="s">
        <v>181</v>
      </c>
      <c r="B55" s="46" t="s">
        <v>137</v>
      </c>
      <c r="C55" s="73" t="s">
        <v>230</v>
      </c>
      <c r="D55" s="43" t="s">
        <v>41</v>
      </c>
      <c r="E55" s="43" t="s">
        <v>215</v>
      </c>
      <c r="F55" s="43" t="s">
        <v>138</v>
      </c>
      <c r="G55" s="65">
        <v>96505.28</v>
      </c>
      <c r="H55" s="65">
        <v>68515</v>
      </c>
      <c r="I55" s="65">
        <v>60000</v>
      </c>
    </row>
    <row r="56" spans="1:9" ht="25.5">
      <c r="A56" s="43" t="s">
        <v>182</v>
      </c>
      <c r="B56" s="46" t="s">
        <v>85</v>
      </c>
      <c r="C56" s="73" t="s">
        <v>230</v>
      </c>
      <c r="D56" s="43" t="s">
        <v>41</v>
      </c>
      <c r="E56" s="43" t="s">
        <v>215</v>
      </c>
      <c r="F56" s="43" t="s">
        <v>86</v>
      </c>
      <c r="G56" s="65">
        <f>G57</f>
        <v>0</v>
      </c>
      <c r="H56" s="65">
        <f>H57</f>
        <v>0</v>
      </c>
      <c r="I56" s="65">
        <f>I57</f>
        <v>0</v>
      </c>
    </row>
    <row r="57" spans="1:9" ht="38.25">
      <c r="A57" s="43" t="s">
        <v>183</v>
      </c>
      <c r="B57" s="46" t="s">
        <v>87</v>
      </c>
      <c r="C57" s="73" t="s">
        <v>230</v>
      </c>
      <c r="D57" s="43" t="s">
        <v>41</v>
      </c>
      <c r="E57" s="43" t="s">
        <v>215</v>
      </c>
      <c r="F57" s="43" t="s">
        <v>88</v>
      </c>
      <c r="G57" s="65"/>
      <c r="H57" s="65"/>
      <c r="I57" s="65"/>
    </row>
    <row r="58" spans="1:9" ht="15.75">
      <c r="A58" s="43" t="s">
        <v>158</v>
      </c>
      <c r="B58" s="46" t="s">
        <v>101</v>
      </c>
      <c r="C58" s="73" t="s">
        <v>230</v>
      </c>
      <c r="D58" s="43" t="s">
        <v>102</v>
      </c>
      <c r="E58" s="43"/>
      <c r="F58" s="43"/>
      <c r="G58" s="65">
        <f aca="true" t="shared" si="7" ref="G58:I60">G59</f>
        <v>61817</v>
      </c>
      <c r="H58" s="65">
        <f t="shared" si="7"/>
        <v>71982</v>
      </c>
      <c r="I58" s="65">
        <f t="shared" si="7"/>
        <v>60526</v>
      </c>
    </row>
    <row r="59" spans="1:9" ht="15.75">
      <c r="A59" s="43" t="s">
        <v>184</v>
      </c>
      <c r="B59" s="46" t="s">
        <v>27</v>
      </c>
      <c r="C59" s="73" t="s">
        <v>230</v>
      </c>
      <c r="D59" s="43" t="s">
        <v>15</v>
      </c>
      <c r="E59" s="43"/>
      <c r="F59" s="43"/>
      <c r="G59" s="65">
        <f t="shared" si="7"/>
        <v>61817</v>
      </c>
      <c r="H59" s="65">
        <f t="shared" si="7"/>
        <v>71982</v>
      </c>
      <c r="I59" s="65">
        <f t="shared" si="7"/>
        <v>60526</v>
      </c>
    </row>
    <row r="60" spans="1:9" ht="38.25">
      <c r="A60" s="43" t="s">
        <v>185</v>
      </c>
      <c r="B60" s="47" t="s">
        <v>225</v>
      </c>
      <c r="C60" s="73" t="s">
        <v>230</v>
      </c>
      <c r="D60" s="43" t="s">
        <v>15</v>
      </c>
      <c r="E60" s="43" t="s">
        <v>39</v>
      </c>
      <c r="F60" s="43"/>
      <c r="G60" s="65">
        <f t="shared" si="7"/>
        <v>61817</v>
      </c>
      <c r="H60" s="65">
        <f t="shared" si="7"/>
        <v>71982</v>
      </c>
      <c r="I60" s="65">
        <f t="shared" si="7"/>
        <v>60526</v>
      </c>
    </row>
    <row r="61" spans="1:9" ht="38.25">
      <c r="A61" s="43" t="s">
        <v>186</v>
      </c>
      <c r="B61" s="46" t="s">
        <v>26</v>
      </c>
      <c r="C61" s="73" t="s">
        <v>230</v>
      </c>
      <c r="D61" s="43" t="s">
        <v>15</v>
      </c>
      <c r="E61" s="43" t="s">
        <v>37</v>
      </c>
      <c r="F61" s="43"/>
      <c r="G61" s="65">
        <v>61817</v>
      </c>
      <c r="H61" s="65">
        <v>71982</v>
      </c>
      <c r="I61" s="65">
        <v>60526</v>
      </c>
    </row>
    <row r="62" spans="1:9" ht="15.75">
      <c r="A62" s="43" t="s">
        <v>187</v>
      </c>
      <c r="B62" s="46"/>
      <c r="C62" s="73" t="s">
        <v>230</v>
      </c>
      <c r="D62" s="43" t="s">
        <v>15</v>
      </c>
      <c r="E62" s="43" t="s">
        <v>216</v>
      </c>
      <c r="F62" s="43"/>
      <c r="G62" s="65"/>
      <c r="H62" s="65"/>
      <c r="I62" s="65"/>
    </row>
    <row r="63" spans="1:9" ht="25.5">
      <c r="A63" s="43" t="s">
        <v>188</v>
      </c>
      <c r="B63" s="46" t="s">
        <v>85</v>
      </c>
      <c r="C63" s="73" t="s">
        <v>230</v>
      </c>
      <c r="D63" s="43" t="s">
        <v>15</v>
      </c>
      <c r="E63" s="43" t="s">
        <v>216</v>
      </c>
      <c r="F63" s="43" t="s">
        <v>86</v>
      </c>
      <c r="G63" s="65"/>
      <c r="H63" s="65"/>
      <c r="I63" s="65"/>
    </row>
    <row r="64" spans="1:9" ht="38.25">
      <c r="A64" s="43" t="s">
        <v>189</v>
      </c>
      <c r="B64" s="46" t="s">
        <v>87</v>
      </c>
      <c r="C64" s="73" t="s">
        <v>230</v>
      </c>
      <c r="D64" s="43" t="s">
        <v>15</v>
      </c>
      <c r="E64" s="43" t="s">
        <v>216</v>
      </c>
      <c r="F64" s="43" t="s">
        <v>88</v>
      </c>
      <c r="G64" s="65"/>
      <c r="H64" s="65"/>
      <c r="I64" s="65"/>
    </row>
    <row r="65" spans="1:9" ht="15.75">
      <c r="A65" s="43" t="s">
        <v>190</v>
      </c>
      <c r="B65" s="46" t="s">
        <v>122</v>
      </c>
      <c r="C65" s="73" t="s">
        <v>230</v>
      </c>
      <c r="D65" s="43" t="s">
        <v>123</v>
      </c>
      <c r="E65" s="71"/>
      <c r="F65" s="43"/>
      <c r="G65" s="65">
        <f>G66+G72</f>
        <v>831910</v>
      </c>
      <c r="H65" s="65">
        <f>H66+H72</f>
        <v>539792.8</v>
      </c>
      <c r="I65" s="65">
        <f>I66+I72</f>
        <v>350343.61</v>
      </c>
    </row>
    <row r="66" spans="1:9" ht="15.75">
      <c r="A66" s="43" t="s">
        <v>191</v>
      </c>
      <c r="B66" s="46" t="s">
        <v>50</v>
      </c>
      <c r="C66" s="73" t="s">
        <v>230</v>
      </c>
      <c r="D66" s="43" t="s">
        <v>124</v>
      </c>
      <c r="E66" s="71"/>
      <c r="F66" s="43"/>
      <c r="G66" s="65">
        <f>G68</f>
        <v>62600</v>
      </c>
      <c r="H66" s="65">
        <f>H68</f>
        <v>50000</v>
      </c>
      <c r="I66" s="65">
        <f>I68</f>
        <v>50000</v>
      </c>
    </row>
    <row r="67" spans="1:9" ht="38.25">
      <c r="A67" s="43" t="s">
        <v>192</v>
      </c>
      <c r="B67" s="46" t="s">
        <v>227</v>
      </c>
      <c r="C67" s="73" t="s">
        <v>230</v>
      </c>
      <c r="D67" s="43" t="s">
        <v>124</v>
      </c>
      <c r="E67" s="43" t="s">
        <v>39</v>
      </c>
      <c r="F67" s="43"/>
      <c r="G67" s="65"/>
      <c r="H67" s="65"/>
      <c r="I67" s="65"/>
    </row>
    <row r="68" spans="1:9" s="32" customFormat="1" ht="38.25">
      <c r="A68" s="43" t="s">
        <v>193</v>
      </c>
      <c r="B68" s="46" t="s">
        <v>16</v>
      </c>
      <c r="C68" s="73" t="s">
        <v>230</v>
      </c>
      <c r="D68" s="43" t="s">
        <v>124</v>
      </c>
      <c r="E68" s="43" t="s">
        <v>28</v>
      </c>
      <c r="F68" s="72"/>
      <c r="G68" s="65">
        <f aca="true" t="shared" si="8" ref="G68:I70">G69</f>
        <v>62600</v>
      </c>
      <c r="H68" s="65">
        <f t="shared" si="8"/>
        <v>50000</v>
      </c>
      <c r="I68" s="65">
        <f t="shared" si="8"/>
        <v>50000</v>
      </c>
    </row>
    <row r="69" spans="1:9" ht="15.75">
      <c r="A69" s="43" t="s">
        <v>194</v>
      </c>
      <c r="B69" s="46" t="s">
        <v>6</v>
      </c>
      <c r="C69" s="73" t="s">
        <v>230</v>
      </c>
      <c r="D69" s="43" t="s">
        <v>124</v>
      </c>
      <c r="E69" s="43" t="s">
        <v>217</v>
      </c>
      <c r="F69" s="43"/>
      <c r="G69" s="65">
        <f t="shared" si="8"/>
        <v>62600</v>
      </c>
      <c r="H69" s="65">
        <f t="shared" si="8"/>
        <v>50000</v>
      </c>
      <c r="I69" s="65">
        <f t="shared" si="8"/>
        <v>50000</v>
      </c>
    </row>
    <row r="70" spans="1:9" ht="25.5">
      <c r="A70" s="43" t="s">
        <v>195</v>
      </c>
      <c r="B70" s="46" t="s">
        <v>85</v>
      </c>
      <c r="C70" s="73" t="s">
        <v>230</v>
      </c>
      <c r="D70" s="43" t="s">
        <v>124</v>
      </c>
      <c r="E70" s="43" t="s">
        <v>217</v>
      </c>
      <c r="F70" s="43" t="s">
        <v>86</v>
      </c>
      <c r="G70" s="65">
        <f t="shared" si="8"/>
        <v>62600</v>
      </c>
      <c r="H70" s="65">
        <f t="shared" si="8"/>
        <v>50000</v>
      </c>
      <c r="I70" s="65">
        <f t="shared" si="8"/>
        <v>50000</v>
      </c>
    </row>
    <row r="71" spans="1:9" ht="38.25">
      <c r="A71" s="43" t="s">
        <v>196</v>
      </c>
      <c r="B71" s="46" t="s">
        <v>87</v>
      </c>
      <c r="C71" s="73" t="s">
        <v>230</v>
      </c>
      <c r="D71" s="43" t="s">
        <v>124</v>
      </c>
      <c r="E71" s="43" t="s">
        <v>217</v>
      </c>
      <c r="F71" s="43" t="s">
        <v>88</v>
      </c>
      <c r="G71" s="65">
        <v>62600</v>
      </c>
      <c r="H71" s="65">
        <v>50000</v>
      </c>
      <c r="I71" s="65">
        <v>50000</v>
      </c>
    </row>
    <row r="72" spans="1:9" ht="15.75">
      <c r="A72" s="43" t="s">
        <v>197</v>
      </c>
      <c r="B72" s="46" t="s">
        <v>25</v>
      </c>
      <c r="C72" s="73" t="s">
        <v>230</v>
      </c>
      <c r="D72" s="43" t="s">
        <v>23</v>
      </c>
      <c r="E72" s="43"/>
      <c r="F72" s="43"/>
      <c r="G72" s="65">
        <f aca="true" t="shared" si="9" ref="G72:I73">G73</f>
        <v>769310</v>
      </c>
      <c r="H72" s="65">
        <f t="shared" si="9"/>
        <v>489792.8</v>
      </c>
      <c r="I72" s="65">
        <f t="shared" si="9"/>
        <v>300343.61</v>
      </c>
    </row>
    <row r="73" spans="1:9" ht="38.25">
      <c r="A73" s="43" t="s">
        <v>198</v>
      </c>
      <c r="B73" s="47" t="s">
        <v>228</v>
      </c>
      <c r="C73" s="73" t="s">
        <v>230</v>
      </c>
      <c r="D73" s="43" t="s">
        <v>23</v>
      </c>
      <c r="E73" s="43" t="s">
        <v>39</v>
      </c>
      <c r="F73" s="43"/>
      <c r="G73" s="65">
        <f t="shared" si="9"/>
        <v>769310</v>
      </c>
      <c r="H73" s="65">
        <f t="shared" si="9"/>
        <v>489792.8</v>
      </c>
      <c r="I73" s="65">
        <f t="shared" si="9"/>
        <v>300343.61</v>
      </c>
    </row>
    <row r="74" spans="1:9" ht="45">
      <c r="A74" s="43" t="s">
        <v>199</v>
      </c>
      <c r="B74" s="86" t="s">
        <v>29</v>
      </c>
      <c r="C74" s="73" t="s">
        <v>230</v>
      </c>
      <c r="D74" s="43" t="s">
        <v>23</v>
      </c>
      <c r="E74" s="43" t="s">
        <v>24</v>
      </c>
      <c r="F74" s="43"/>
      <c r="G74" s="65">
        <f aca="true" t="shared" si="10" ref="G74:I76">G75</f>
        <v>769310</v>
      </c>
      <c r="H74" s="65">
        <f t="shared" si="10"/>
        <v>489792.8</v>
      </c>
      <c r="I74" s="65">
        <f t="shared" si="10"/>
        <v>300343.61</v>
      </c>
    </row>
    <row r="75" spans="1:9" ht="25.5">
      <c r="A75" s="43" t="s">
        <v>200</v>
      </c>
      <c r="B75" s="46" t="s">
        <v>5</v>
      </c>
      <c r="C75" s="73" t="s">
        <v>230</v>
      </c>
      <c r="D75" s="43" t="s">
        <v>23</v>
      </c>
      <c r="E75" s="43" t="s">
        <v>218</v>
      </c>
      <c r="F75" s="43"/>
      <c r="G75" s="65">
        <f t="shared" si="10"/>
        <v>769310</v>
      </c>
      <c r="H75" s="65">
        <f t="shared" si="10"/>
        <v>489792.8</v>
      </c>
      <c r="I75" s="65">
        <f t="shared" si="10"/>
        <v>300343.61</v>
      </c>
    </row>
    <row r="76" spans="1:9" ht="25.5">
      <c r="A76" s="43" t="s">
        <v>201</v>
      </c>
      <c r="B76" s="46" t="s">
        <v>85</v>
      </c>
      <c r="C76" s="73" t="s">
        <v>230</v>
      </c>
      <c r="D76" s="43" t="s">
        <v>23</v>
      </c>
      <c r="E76" s="43" t="s">
        <v>218</v>
      </c>
      <c r="F76" s="43" t="s">
        <v>86</v>
      </c>
      <c r="G76" s="65">
        <f t="shared" si="10"/>
        <v>769310</v>
      </c>
      <c r="H76" s="65">
        <f t="shared" si="10"/>
        <v>489792.8</v>
      </c>
      <c r="I76" s="65">
        <f t="shared" si="10"/>
        <v>300343.61</v>
      </c>
    </row>
    <row r="77" spans="1:9" ht="38.25">
      <c r="A77" s="43" t="s">
        <v>202</v>
      </c>
      <c r="B77" s="46" t="s">
        <v>87</v>
      </c>
      <c r="C77" s="73" t="s">
        <v>230</v>
      </c>
      <c r="D77" s="43" t="s">
        <v>23</v>
      </c>
      <c r="E77" s="43" t="s">
        <v>218</v>
      </c>
      <c r="F77" s="43" t="s">
        <v>88</v>
      </c>
      <c r="G77" s="65">
        <v>769310</v>
      </c>
      <c r="H77" s="65">
        <v>489792.8</v>
      </c>
      <c r="I77" s="65">
        <v>300343.61</v>
      </c>
    </row>
    <row r="78" spans="1:9" ht="15.75">
      <c r="A78" s="43" t="s">
        <v>203</v>
      </c>
      <c r="B78" s="46" t="s">
        <v>43</v>
      </c>
      <c r="C78" s="73" t="s">
        <v>230</v>
      </c>
      <c r="D78" s="43" t="s">
        <v>95</v>
      </c>
      <c r="E78" s="43"/>
      <c r="F78" s="43"/>
      <c r="G78" s="65">
        <f aca="true" t="shared" si="11" ref="G78:I81">G79</f>
        <v>1011750</v>
      </c>
      <c r="H78" s="65">
        <f t="shared" si="11"/>
        <v>1111247</v>
      </c>
      <c r="I78" s="65">
        <f t="shared" si="11"/>
        <v>1166809</v>
      </c>
    </row>
    <row r="79" spans="1:9" ht="15.75">
      <c r="A79" s="43" t="s">
        <v>204</v>
      </c>
      <c r="B79" s="46" t="s">
        <v>51</v>
      </c>
      <c r="C79" s="73" t="s">
        <v>230</v>
      </c>
      <c r="D79" s="43" t="s">
        <v>96</v>
      </c>
      <c r="E79" s="43"/>
      <c r="F79" s="43"/>
      <c r="G79" s="65">
        <f t="shared" si="11"/>
        <v>1011750</v>
      </c>
      <c r="H79" s="65">
        <f t="shared" si="11"/>
        <v>1111247</v>
      </c>
      <c r="I79" s="65">
        <f t="shared" si="11"/>
        <v>1166809</v>
      </c>
    </row>
    <row r="80" spans="1:9" ht="25.5">
      <c r="A80" s="43" t="s">
        <v>205</v>
      </c>
      <c r="B80" s="46" t="s">
        <v>229</v>
      </c>
      <c r="C80" s="73" t="s">
        <v>230</v>
      </c>
      <c r="D80" s="43" t="s">
        <v>96</v>
      </c>
      <c r="E80" s="43" t="s">
        <v>18</v>
      </c>
      <c r="F80" s="43"/>
      <c r="G80" s="65">
        <f t="shared" si="11"/>
        <v>1011750</v>
      </c>
      <c r="H80" s="65">
        <f t="shared" si="11"/>
        <v>1111247</v>
      </c>
      <c r="I80" s="65">
        <f t="shared" si="11"/>
        <v>1166809</v>
      </c>
    </row>
    <row r="81" spans="1:9" ht="25.5">
      <c r="A81" s="43" t="s">
        <v>206</v>
      </c>
      <c r="B81" s="46" t="s">
        <v>20</v>
      </c>
      <c r="C81" s="73" t="s">
        <v>230</v>
      </c>
      <c r="D81" s="43" t="s">
        <v>96</v>
      </c>
      <c r="E81" s="43" t="s">
        <v>19</v>
      </c>
      <c r="F81" s="43"/>
      <c r="G81" s="65">
        <f t="shared" si="11"/>
        <v>1011750</v>
      </c>
      <c r="H81" s="65">
        <f t="shared" si="11"/>
        <v>1111247</v>
      </c>
      <c r="I81" s="65">
        <f t="shared" si="11"/>
        <v>1166809</v>
      </c>
    </row>
    <row r="82" spans="1:9" ht="25.5">
      <c r="A82" s="43" t="s">
        <v>207</v>
      </c>
      <c r="B82" s="46" t="s">
        <v>36</v>
      </c>
      <c r="C82" s="73" t="s">
        <v>230</v>
      </c>
      <c r="D82" s="43" t="s">
        <v>96</v>
      </c>
      <c r="E82" s="43" t="s">
        <v>219</v>
      </c>
      <c r="F82" s="43"/>
      <c r="G82" s="65">
        <f aca="true" t="shared" si="12" ref="G82:I83">G83</f>
        <v>1011750</v>
      </c>
      <c r="H82" s="65">
        <f t="shared" si="12"/>
        <v>1111247</v>
      </c>
      <c r="I82" s="65">
        <f t="shared" si="12"/>
        <v>1166809</v>
      </c>
    </row>
    <row r="83" spans="1:9" ht="38.25">
      <c r="A83" s="43" t="s">
        <v>208</v>
      </c>
      <c r="B83" s="46" t="s">
        <v>135</v>
      </c>
      <c r="C83" s="73" t="s">
        <v>230</v>
      </c>
      <c r="D83" s="43" t="s">
        <v>96</v>
      </c>
      <c r="E83" s="43" t="s">
        <v>219</v>
      </c>
      <c r="F83" s="43" t="s">
        <v>136</v>
      </c>
      <c r="G83" s="65">
        <f t="shared" si="12"/>
        <v>1011750</v>
      </c>
      <c r="H83" s="65">
        <f t="shared" si="12"/>
        <v>1111247</v>
      </c>
      <c r="I83" s="65">
        <f t="shared" si="12"/>
        <v>1166809</v>
      </c>
    </row>
    <row r="84" spans="1:9" ht="15.75">
      <c r="A84" s="43" t="s">
        <v>209</v>
      </c>
      <c r="B84" s="46" t="s">
        <v>91</v>
      </c>
      <c r="C84" s="73" t="s">
        <v>230</v>
      </c>
      <c r="D84" s="43" t="s">
        <v>96</v>
      </c>
      <c r="E84" s="43" t="s">
        <v>219</v>
      </c>
      <c r="F84" s="43" t="s">
        <v>92</v>
      </c>
      <c r="G84" s="65">
        <v>1011750</v>
      </c>
      <c r="H84" s="65">
        <v>1111247</v>
      </c>
      <c r="I84" s="65">
        <v>1166809</v>
      </c>
    </row>
    <row r="85" spans="1:9" ht="15.75">
      <c r="A85" s="43" t="s">
        <v>210</v>
      </c>
      <c r="B85" s="46" t="s">
        <v>93</v>
      </c>
      <c r="C85" s="73" t="s">
        <v>230</v>
      </c>
      <c r="D85" s="43" t="s">
        <v>54</v>
      </c>
      <c r="E85" s="43"/>
      <c r="F85" s="43"/>
      <c r="G85" s="65">
        <f>G86</f>
        <v>20724</v>
      </c>
      <c r="H85" s="65">
        <f>H86</f>
        <v>20724</v>
      </c>
      <c r="I85" s="65">
        <f>I86</f>
        <v>20724</v>
      </c>
    </row>
    <row r="86" spans="1:9" ht="30">
      <c r="A86" s="43" t="s">
        <v>211</v>
      </c>
      <c r="B86" s="84" t="s">
        <v>143</v>
      </c>
      <c r="C86" s="73" t="s">
        <v>230</v>
      </c>
      <c r="D86" s="43" t="s">
        <v>59</v>
      </c>
      <c r="E86" s="43"/>
      <c r="F86" s="43"/>
      <c r="G86" s="65">
        <f aca="true" t="shared" si="13" ref="G86:I90">G87</f>
        <v>20724</v>
      </c>
      <c r="H86" s="65">
        <f t="shared" si="13"/>
        <v>20724</v>
      </c>
      <c r="I86" s="65">
        <f t="shared" si="13"/>
        <v>20724</v>
      </c>
    </row>
    <row r="87" spans="1:9" ht="38.25">
      <c r="A87" s="43" t="s">
        <v>212</v>
      </c>
      <c r="B87" s="46" t="s">
        <v>227</v>
      </c>
      <c r="C87" s="73" t="s">
        <v>230</v>
      </c>
      <c r="D87" s="43" t="s">
        <v>59</v>
      </c>
      <c r="E87" s="43" t="s">
        <v>39</v>
      </c>
      <c r="F87" s="43"/>
      <c r="G87" s="65">
        <f t="shared" si="13"/>
        <v>20724</v>
      </c>
      <c r="H87" s="65">
        <f t="shared" si="13"/>
        <v>20724</v>
      </c>
      <c r="I87" s="65">
        <f t="shared" si="13"/>
        <v>20724</v>
      </c>
    </row>
    <row r="88" spans="1:9" ht="25.5">
      <c r="A88" s="43" t="s">
        <v>232</v>
      </c>
      <c r="B88" s="46" t="s">
        <v>21</v>
      </c>
      <c r="C88" s="73" t="s">
        <v>230</v>
      </c>
      <c r="D88" s="43" t="s">
        <v>59</v>
      </c>
      <c r="E88" s="43" t="s">
        <v>38</v>
      </c>
      <c r="F88" s="43"/>
      <c r="G88" s="65">
        <f t="shared" si="13"/>
        <v>20724</v>
      </c>
      <c r="H88" s="65">
        <f t="shared" si="13"/>
        <v>20724</v>
      </c>
      <c r="I88" s="65">
        <f t="shared" si="13"/>
        <v>20724</v>
      </c>
    </row>
    <row r="89" spans="1:9" ht="25.5">
      <c r="A89" s="43" t="s">
        <v>233</v>
      </c>
      <c r="B89" s="46" t="s">
        <v>7</v>
      </c>
      <c r="C89" s="73" t="s">
        <v>230</v>
      </c>
      <c r="D89" s="43" t="s">
        <v>59</v>
      </c>
      <c r="E89" s="43" t="s">
        <v>220</v>
      </c>
      <c r="F89" s="43"/>
      <c r="G89" s="65">
        <f t="shared" si="13"/>
        <v>20724</v>
      </c>
      <c r="H89" s="65">
        <f t="shared" si="13"/>
        <v>20724</v>
      </c>
      <c r="I89" s="65">
        <f t="shared" si="13"/>
        <v>20724</v>
      </c>
    </row>
    <row r="90" spans="1:9" ht="15.75">
      <c r="A90" s="43" t="s">
        <v>234</v>
      </c>
      <c r="B90" s="46" t="s">
        <v>10</v>
      </c>
      <c r="C90" s="73" t="s">
        <v>230</v>
      </c>
      <c r="D90" s="43" t="s">
        <v>59</v>
      </c>
      <c r="E90" s="43" t="s">
        <v>220</v>
      </c>
      <c r="F90" s="43" t="s">
        <v>11</v>
      </c>
      <c r="G90" s="65">
        <f t="shared" si="13"/>
        <v>20724</v>
      </c>
      <c r="H90" s="65">
        <f t="shared" si="13"/>
        <v>20724</v>
      </c>
      <c r="I90" s="65">
        <f t="shared" si="13"/>
        <v>20724</v>
      </c>
    </row>
    <row r="91" spans="1:9" ht="15.75">
      <c r="A91" s="43" t="s">
        <v>235</v>
      </c>
      <c r="B91" s="46" t="s">
        <v>32</v>
      </c>
      <c r="C91" s="73" t="s">
        <v>230</v>
      </c>
      <c r="D91" s="43" t="s">
        <v>59</v>
      </c>
      <c r="E91" s="43" t="s">
        <v>220</v>
      </c>
      <c r="F91" s="43" t="s">
        <v>31</v>
      </c>
      <c r="G91" s="65">
        <v>20724</v>
      </c>
      <c r="H91" s="65">
        <v>20724</v>
      </c>
      <c r="I91" s="65">
        <v>20724</v>
      </c>
    </row>
    <row r="92" spans="1:9" ht="15.75">
      <c r="A92" s="43" t="s">
        <v>236</v>
      </c>
      <c r="B92" s="76" t="s">
        <v>1</v>
      </c>
      <c r="C92" s="73"/>
      <c r="D92" s="73"/>
      <c r="E92" s="73"/>
      <c r="F92" s="73"/>
      <c r="G92" s="75">
        <v>0</v>
      </c>
      <c r="H92" s="75">
        <v>103877.13</v>
      </c>
      <c r="I92" s="75">
        <v>207754.25</v>
      </c>
    </row>
    <row r="93" spans="1:9" ht="15.75">
      <c r="A93" s="43" t="s">
        <v>237</v>
      </c>
      <c r="B93" s="76" t="s">
        <v>33</v>
      </c>
      <c r="C93" s="73"/>
      <c r="D93" s="73"/>
      <c r="E93" s="74"/>
      <c r="F93" s="73"/>
      <c r="G93" s="75">
        <f>G13+G41+G49+G58+G65+G78+G85</f>
        <v>4155084.9999999995</v>
      </c>
      <c r="H93" s="75">
        <f>H13+H41+H49+H58+H65+H78+H85+H92</f>
        <v>4009437.0999999996</v>
      </c>
      <c r="I93" s="75">
        <f>I13+I41+I49+I58+I65+I78+I85+I92</f>
        <v>4010055.12</v>
      </c>
    </row>
    <row r="95" ht="15.75">
      <c r="G95" s="35"/>
    </row>
  </sheetData>
  <sheetProtection/>
  <autoFilter ref="A10:I93">
    <sortState ref="A11:I95">
      <sortCondition sortBy="fontColor" dxfId="0" ref="E11:E95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76">
      <selection activeCell="K64" sqref="K64"/>
    </sheetView>
  </sheetViews>
  <sheetFormatPr defaultColWidth="9.00390625" defaultRowHeight="12.75"/>
  <cols>
    <col min="1" max="1" width="3.625" style="48" customWidth="1"/>
    <col min="2" max="2" width="60.625" style="49" customWidth="1"/>
    <col min="3" max="3" width="11.875" style="50" customWidth="1"/>
    <col min="4" max="4" width="7.875" style="50" customWidth="1"/>
    <col min="5" max="5" width="8.75390625" style="50" customWidth="1"/>
    <col min="6" max="6" width="13.25390625" style="58" customWidth="1"/>
    <col min="7" max="7" width="14.00390625" style="52" bestFit="1" customWidth="1"/>
    <col min="8" max="8" width="15.875" style="52" customWidth="1"/>
    <col min="9" max="16384" width="9.125" style="52" customWidth="1"/>
  </cols>
  <sheetData>
    <row r="1" spans="4:8" ht="15.75">
      <c r="D1" s="51"/>
      <c r="F1" s="59"/>
      <c r="G1" s="133" t="s">
        <v>139</v>
      </c>
      <c r="H1" s="133"/>
    </row>
    <row r="2" spans="4:8" ht="15.75">
      <c r="D2" s="51"/>
      <c r="F2" s="60"/>
      <c r="G2" s="5" t="s">
        <v>222</v>
      </c>
      <c r="H2" s="5"/>
    </row>
    <row r="3" spans="4:8" ht="15.75">
      <c r="D3" s="53"/>
      <c r="F3" s="61"/>
      <c r="G3" s="5" t="s">
        <v>48</v>
      </c>
      <c r="H3" s="5"/>
    </row>
    <row r="4" spans="4:8" ht="15.75">
      <c r="D4" s="54"/>
      <c r="F4" s="62"/>
      <c r="G4" s="5" t="s">
        <v>252</v>
      </c>
      <c r="H4" s="5" t="s">
        <v>251</v>
      </c>
    </row>
    <row r="5" spans="4:8" ht="15.75">
      <c r="D5" s="54"/>
      <c r="F5" s="62"/>
      <c r="G5" s="5"/>
      <c r="H5" s="5"/>
    </row>
    <row r="6" spans="1:8" ht="34.5" customHeight="1">
      <c r="A6" s="131" t="s">
        <v>238</v>
      </c>
      <c r="B6" s="131"/>
      <c r="C6" s="131"/>
      <c r="D6" s="131"/>
      <c r="E6" s="131"/>
      <c r="F6" s="131"/>
      <c r="G6" s="131"/>
      <c r="H6" s="131"/>
    </row>
    <row r="7" spans="1:8" ht="14.25" customHeight="1">
      <c r="A7" s="132" t="s">
        <v>243</v>
      </c>
      <c r="B7" s="132"/>
      <c r="C7" s="132"/>
      <c r="D7" s="132"/>
      <c r="E7" s="132"/>
      <c r="F7" s="132"/>
      <c r="G7" s="132"/>
      <c r="H7" s="132"/>
    </row>
    <row r="8" spans="1:6" ht="12.75">
      <c r="A8" s="56"/>
      <c r="B8" s="55"/>
      <c r="C8" s="55"/>
      <c r="D8" s="55"/>
      <c r="E8" s="55"/>
      <c r="F8" s="63"/>
    </row>
    <row r="9" ht="12.75">
      <c r="H9" s="57" t="s">
        <v>146</v>
      </c>
    </row>
    <row r="10" spans="1:8" ht="51">
      <c r="A10" s="42" t="s">
        <v>103</v>
      </c>
      <c r="B10" s="42" t="s">
        <v>75</v>
      </c>
      <c r="C10" s="43" t="s">
        <v>46</v>
      </c>
      <c r="D10" s="43" t="s">
        <v>47</v>
      </c>
      <c r="E10" s="43" t="s">
        <v>77</v>
      </c>
      <c r="F10" s="64" t="s">
        <v>78</v>
      </c>
      <c r="G10" s="44" t="s">
        <v>34</v>
      </c>
      <c r="H10" s="44" t="s">
        <v>140</v>
      </c>
    </row>
    <row r="11" spans="1:8" ht="12.75">
      <c r="A11" s="45" t="s">
        <v>106</v>
      </c>
      <c r="B11" s="43" t="s">
        <v>107</v>
      </c>
      <c r="C11" s="45" t="s">
        <v>108</v>
      </c>
      <c r="D11" s="43" t="s">
        <v>109</v>
      </c>
      <c r="E11" s="45" t="s">
        <v>110</v>
      </c>
      <c r="F11" s="43" t="s">
        <v>111</v>
      </c>
      <c r="G11" s="45" t="s">
        <v>112</v>
      </c>
      <c r="H11" s="43" t="s">
        <v>116</v>
      </c>
    </row>
    <row r="12" spans="1:8" ht="42.75">
      <c r="A12" s="43" t="s">
        <v>106</v>
      </c>
      <c r="B12" s="76" t="s">
        <v>242</v>
      </c>
      <c r="C12" s="92" t="s">
        <v>39</v>
      </c>
      <c r="D12" s="92" t="s">
        <v>79</v>
      </c>
      <c r="E12" s="92" t="s">
        <v>79</v>
      </c>
      <c r="F12" s="93">
        <f>F13+F19+F26+F32+F42</f>
        <v>1010956.28</v>
      </c>
      <c r="G12" s="93">
        <f>G13+G19+G26+G32+G42</f>
        <v>701013.8</v>
      </c>
      <c r="H12" s="93">
        <f>H13+H19+H26+H32+H42</f>
        <v>491593.61</v>
      </c>
    </row>
    <row r="13" spans="1:8" ht="30">
      <c r="A13" s="43" t="s">
        <v>107</v>
      </c>
      <c r="B13" s="94" t="s">
        <v>4</v>
      </c>
      <c r="C13" s="97" t="s">
        <v>24</v>
      </c>
      <c r="D13" s="97"/>
      <c r="E13" s="97"/>
      <c r="F13" s="98">
        <f aca="true" t="shared" si="0" ref="F13:H15">F14</f>
        <v>769310</v>
      </c>
      <c r="G13" s="98">
        <f t="shared" si="0"/>
        <v>489792.8</v>
      </c>
      <c r="H13" s="98">
        <f t="shared" si="0"/>
        <v>300343.61</v>
      </c>
    </row>
    <row r="14" spans="1:8" ht="30">
      <c r="A14" s="43" t="s">
        <v>108</v>
      </c>
      <c r="B14" s="88" t="s">
        <v>5</v>
      </c>
      <c r="C14" s="73" t="s">
        <v>218</v>
      </c>
      <c r="D14" s="73"/>
      <c r="E14" s="73"/>
      <c r="F14" s="99">
        <f t="shared" si="0"/>
        <v>769310</v>
      </c>
      <c r="G14" s="99">
        <f t="shared" si="0"/>
        <v>489792.8</v>
      </c>
      <c r="H14" s="99">
        <f t="shared" si="0"/>
        <v>300343.61</v>
      </c>
    </row>
    <row r="15" spans="1:8" ht="30">
      <c r="A15" s="43" t="s">
        <v>109</v>
      </c>
      <c r="B15" s="88" t="s">
        <v>85</v>
      </c>
      <c r="C15" s="73" t="s">
        <v>218</v>
      </c>
      <c r="D15" s="73" t="s">
        <v>86</v>
      </c>
      <c r="E15" s="73"/>
      <c r="F15" s="99">
        <f t="shared" si="0"/>
        <v>769310</v>
      </c>
      <c r="G15" s="99">
        <f t="shared" si="0"/>
        <v>489792.8</v>
      </c>
      <c r="H15" s="99">
        <f t="shared" si="0"/>
        <v>300343.61</v>
      </c>
    </row>
    <row r="16" spans="1:8" ht="30">
      <c r="A16" s="43" t="s">
        <v>110</v>
      </c>
      <c r="B16" s="88" t="s">
        <v>87</v>
      </c>
      <c r="C16" s="73" t="s">
        <v>218</v>
      </c>
      <c r="D16" s="73" t="s">
        <v>88</v>
      </c>
      <c r="E16" s="73"/>
      <c r="F16" s="99">
        <f>F18</f>
        <v>769310</v>
      </c>
      <c r="G16" s="99">
        <f>G18</f>
        <v>489792.8</v>
      </c>
      <c r="H16" s="99">
        <f>H18</f>
        <v>300343.61</v>
      </c>
    </row>
    <row r="17" spans="1:8" ht="15">
      <c r="A17" s="43" t="s">
        <v>111</v>
      </c>
      <c r="B17" s="88" t="s">
        <v>122</v>
      </c>
      <c r="C17" s="73" t="s">
        <v>218</v>
      </c>
      <c r="D17" s="73" t="s">
        <v>88</v>
      </c>
      <c r="E17" s="73" t="s">
        <v>123</v>
      </c>
      <c r="F17" s="99">
        <f>F18</f>
        <v>769310</v>
      </c>
      <c r="G17" s="99">
        <f>G18</f>
        <v>489792.8</v>
      </c>
      <c r="H17" s="99">
        <f>H18</f>
        <v>300343.61</v>
      </c>
    </row>
    <row r="18" spans="1:8" ht="15">
      <c r="A18" s="43" t="s">
        <v>112</v>
      </c>
      <c r="B18" s="88" t="s">
        <v>25</v>
      </c>
      <c r="C18" s="73" t="s">
        <v>218</v>
      </c>
      <c r="D18" s="73" t="s">
        <v>88</v>
      </c>
      <c r="E18" s="73" t="s">
        <v>23</v>
      </c>
      <c r="F18" s="99">
        <v>769310</v>
      </c>
      <c r="G18" s="99">
        <f>'прил 6'!H74</f>
        <v>489792.8</v>
      </c>
      <c r="H18" s="99">
        <f>'прил 6'!I74</f>
        <v>300343.61</v>
      </c>
    </row>
    <row r="19" spans="1:8" ht="29.25" customHeight="1">
      <c r="A19" s="43" t="s">
        <v>116</v>
      </c>
      <c r="B19" s="94" t="s">
        <v>8</v>
      </c>
      <c r="C19" s="97" t="s">
        <v>37</v>
      </c>
      <c r="D19" s="97"/>
      <c r="E19" s="97"/>
      <c r="F19" s="98">
        <f>F21</f>
        <v>61817</v>
      </c>
      <c r="G19" s="98">
        <f>G21</f>
        <v>71982</v>
      </c>
      <c r="H19" s="98">
        <f>H21</f>
        <v>60526</v>
      </c>
    </row>
    <row r="20" spans="1:8" ht="18.75" customHeight="1">
      <c r="A20" s="43" t="s">
        <v>117</v>
      </c>
      <c r="B20" s="88"/>
      <c r="C20" s="97"/>
      <c r="D20" s="97"/>
      <c r="E20" s="97"/>
      <c r="F20" s="98"/>
      <c r="G20" s="98"/>
      <c r="H20" s="98"/>
    </row>
    <row r="21" spans="1:8" ht="30">
      <c r="A21" s="43" t="s">
        <v>118</v>
      </c>
      <c r="B21" s="88" t="s">
        <v>85</v>
      </c>
      <c r="C21" s="73" t="s">
        <v>216</v>
      </c>
      <c r="D21" s="73"/>
      <c r="E21" s="97"/>
      <c r="F21" s="99">
        <f aca="true" t="shared" si="1" ref="F21:H24">F22</f>
        <v>61817</v>
      </c>
      <c r="G21" s="99">
        <f t="shared" si="1"/>
        <v>71982</v>
      </c>
      <c r="H21" s="99">
        <f t="shared" si="1"/>
        <v>60526</v>
      </c>
    </row>
    <row r="22" spans="1:8" ht="30">
      <c r="A22" s="43" t="s">
        <v>119</v>
      </c>
      <c r="B22" s="88" t="s">
        <v>87</v>
      </c>
      <c r="C22" s="73" t="s">
        <v>216</v>
      </c>
      <c r="D22" s="73" t="s">
        <v>86</v>
      </c>
      <c r="E22" s="97"/>
      <c r="F22" s="99">
        <f t="shared" si="1"/>
        <v>61817</v>
      </c>
      <c r="G22" s="99">
        <f t="shared" si="1"/>
        <v>71982</v>
      </c>
      <c r="H22" s="99">
        <f t="shared" si="1"/>
        <v>60526</v>
      </c>
    </row>
    <row r="23" spans="1:8" ht="15">
      <c r="A23" s="43" t="s">
        <v>120</v>
      </c>
      <c r="B23" s="94"/>
      <c r="C23" s="73" t="s">
        <v>216</v>
      </c>
      <c r="D23" s="73" t="s">
        <v>88</v>
      </c>
      <c r="E23" s="97"/>
      <c r="F23" s="99">
        <f t="shared" si="1"/>
        <v>61817</v>
      </c>
      <c r="G23" s="99">
        <f t="shared" si="1"/>
        <v>71982</v>
      </c>
      <c r="H23" s="99">
        <f t="shared" si="1"/>
        <v>60526</v>
      </c>
    </row>
    <row r="24" spans="1:8" ht="15">
      <c r="A24" s="43" t="s">
        <v>150</v>
      </c>
      <c r="B24" s="87" t="s">
        <v>101</v>
      </c>
      <c r="C24" s="73" t="s">
        <v>216</v>
      </c>
      <c r="D24" s="73" t="s">
        <v>88</v>
      </c>
      <c r="E24" s="73" t="s">
        <v>102</v>
      </c>
      <c r="F24" s="99">
        <f t="shared" si="1"/>
        <v>61817</v>
      </c>
      <c r="G24" s="99">
        <f t="shared" si="1"/>
        <v>71982</v>
      </c>
      <c r="H24" s="99">
        <f t="shared" si="1"/>
        <v>60526</v>
      </c>
    </row>
    <row r="25" spans="1:8" ht="15">
      <c r="A25" s="43" t="s">
        <v>159</v>
      </c>
      <c r="B25" s="84" t="s">
        <v>3</v>
      </c>
      <c r="C25" s="73" t="s">
        <v>216</v>
      </c>
      <c r="D25" s="73" t="s">
        <v>88</v>
      </c>
      <c r="E25" s="73" t="s">
        <v>15</v>
      </c>
      <c r="F25" s="99">
        <f>'прил 6'!G61</f>
        <v>61817</v>
      </c>
      <c r="G25" s="99">
        <f>'прил 6'!H61</f>
        <v>71982</v>
      </c>
      <c r="H25" s="99">
        <f>'прил 6'!I61</f>
        <v>60526</v>
      </c>
    </row>
    <row r="26" spans="1:8" ht="30">
      <c r="A26" s="43" t="s">
        <v>160</v>
      </c>
      <c r="B26" s="94" t="s">
        <v>21</v>
      </c>
      <c r="C26" s="97" t="s">
        <v>38</v>
      </c>
      <c r="D26" s="97"/>
      <c r="E26" s="97"/>
      <c r="F26" s="98">
        <f>F27</f>
        <v>20724</v>
      </c>
      <c r="G26" s="98">
        <f aca="true" t="shared" si="2" ref="G26:H30">G27</f>
        <v>20724</v>
      </c>
      <c r="H26" s="98">
        <f t="shared" si="2"/>
        <v>20724</v>
      </c>
    </row>
    <row r="27" spans="1:8" ht="15">
      <c r="A27" s="43" t="s">
        <v>161</v>
      </c>
      <c r="B27" s="88" t="s">
        <v>7</v>
      </c>
      <c r="C27" s="73" t="s">
        <v>220</v>
      </c>
      <c r="D27" s="73"/>
      <c r="E27" s="97"/>
      <c r="F27" s="99">
        <f>F28</f>
        <v>20724</v>
      </c>
      <c r="G27" s="99">
        <f t="shared" si="2"/>
        <v>20724</v>
      </c>
      <c r="H27" s="99">
        <f t="shared" si="2"/>
        <v>20724</v>
      </c>
    </row>
    <row r="28" spans="1:8" ht="15">
      <c r="A28" s="43" t="s">
        <v>151</v>
      </c>
      <c r="B28" s="88" t="s">
        <v>10</v>
      </c>
      <c r="C28" s="73" t="s">
        <v>220</v>
      </c>
      <c r="D28" s="73" t="s">
        <v>11</v>
      </c>
      <c r="E28" s="73"/>
      <c r="F28" s="99">
        <f>F29</f>
        <v>20724</v>
      </c>
      <c r="G28" s="99">
        <f t="shared" si="2"/>
        <v>20724</v>
      </c>
      <c r="H28" s="99">
        <f t="shared" si="2"/>
        <v>20724</v>
      </c>
    </row>
    <row r="29" spans="1:8" ht="15">
      <c r="A29" s="43" t="s">
        <v>162</v>
      </c>
      <c r="B29" s="88" t="s">
        <v>32</v>
      </c>
      <c r="C29" s="73" t="s">
        <v>220</v>
      </c>
      <c r="D29" s="73" t="s">
        <v>31</v>
      </c>
      <c r="E29" s="73"/>
      <c r="F29" s="99">
        <f>F30</f>
        <v>20724</v>
      </c>
      <c r="G29" s="99">
        <f t="shared" si="2"/>
        <v>20724</v>
      </c>
      <c r="H29" s="99">
        <f t="shared" si="2"/>
        <v>20724</v>
      </c>
    </row>
    <row r="30" spans="1:8" ht="15">
      <c r="A30" s="43" t="s">
        <v>152</v>
      </c>
      <c r="B30" s="87" t="s">
        <v>53</v>
      </c>
      <c r="C30" s="73" t="s">
        <v>220</v>
      </c>
      <c r="D30" s="73" t="s">
        <v>31</v>
      </c>
      <c r="E30" s="73" t="s">
        <v>54</v>
      </c>
      <c r="F30" s="99">
        <f>F31</f>
        <v>20724</v>
      </c>
      <c r="G30" s="99">
        <f t="shared" si="2"/>
        <v>20724</v>
      </c>
      <c r="H30" s="99">
        <f t="shared" si="2"/>
        <v>20724</v>
      </c>
    </row>
    <row r="31" spans="1:8" ht="15">
      <c r="A31" s="43" t="s">
        <v>163</v>
      </c>
      <c r="B31" s="87" t="s">
        <v>58</v>
      </c>
      <c r="C31" s="73" t="s">
        <v>220</v>
      </c>
      <c r="D31" s="73" t="s">
        <v>31</v>
      </c>
      <c r="E31" s="73" t="s">
        <v>59</v>
      </c>
      <c r="F31" s="99">
        <f>'прил 6'!G91</f>
        <v>20724</v>
      </c>
      <c r="G31" s="99">
        <f>'прил 6'!H91</f>
        <v>20724</v>
      </c>
      <c r="H31" s="99">
        <f>'прил 6'!I91</f>
        <v>20724</v>
      </c>
    </row>
    <row r="32" spans="1:8" ht="60">
      <c r="A32" s="43" t="s">
        <v>164</v>
      </c>
      <c r="B32" s="100" t="s">
        <v>239</v>
      </c>
      <c r="C32" s="97" t="s">
        <v>17</v>
      </c>
      <c r="D32" s="97"/>
      <c r="E32" s="97"/>
      <c r="F32" s="98">
        <f aca="true" t="shared" si="3" ref="F32:F40">F33</f>
        <v>96505.28</v>
      </c>
      <c r="G32" s="98">
        <f aca="true" t="shared" si="4" ref="G32:H40">G33</f>
        <v>68515</v>
      </c>
      <c r="H32" s="98">
        <f t="shared" si="4"/>
        <v>60000</v>
      </c>
    </row>
    <row r="33" spans="1:8" ht="30">
      <c r="A33" s="43" t="s">
        <v>165</v>
      </c>
      <c r="B33" s="88" t="s">
        <v>36</v>
      </c>
      <c r="C33" s="73" t="s">
        <v>215</v>
      </c>
      <c r="D33" s="73"/>
      <c r="E33" s="73"/>
      <c r="F33" s="99">
        <f>F34+F38</f>
        <v>96505.28</v>
      </c>
      <c r="G33" s="99">
        <f>G34+G38</f>
        <v>68515</v>
      </c>
      <c r="H33" s="99">
        <f>H34+H38</f>
        <v>60000</v>
      </c>
    </row>
    <row r="34" spans="1:8" ht="60">
      <c r="A34" s="43" t="s">
        <v>166</v>
      </c>
      <c r="B34" s="88" t="s">
        <v>81</v>
      </c>
      <c r="C34" s="73" t="s">
        <v>215</v>
      </c>
      <c r="D34" s="73" t="s">
        <v>82</v>
      </c>
      <c r="E34" s="73"/>
      <c r="F34" s="99">
        <f t="shared" si="3"/>
        <v>46515.28</v>
      </c>
      <c r="G34" s="99">
        <f t="shared" si="4"/>
        <v>68515</v>
      </c>
      <c r="H34" s="99">
        <f t="shared" si="4"/>
        <v>60000</v>
      </c>
    </row>
    <row r="35" spans="1:8" ht="15">
      <c r="A35" s="43" t="s">
        <v>167</v>
      </c>
      <c r="B35" s="88" t="s">
        <v>137</v>
      </c>
      <c r="C35" s="73" t="s">
        <v>215</v>
      </c>
      <c r="D35" s="73" t="s">
        <v>138</v>
      </c>
      <c r="E35" s="73"/>
      <c r="F35" s="99">
        <f t="shared" si="3"/>
        <v>46515.28</v>
      </c>
      <c r="G35" s="99">
        <f t="shared" si="4"/>
        <v>68515</v>
      </c>
      <c r="H35" s="99">
        <f t="shared" si="4"/>
        <v>60000</v>
      </c>
    </row>
    <row r="36" spans="1:8" ht="30">
      <c r="A36" s="43" t="s">
        <v>168</v>
      </c>
      <c r="B36" s="87" t="s">
        <v>64</v>
      </c>
      <c r="C36" s="73" t="s">
        <v>215</v>
      </c>
      <c r="D36" s="73" t="s">
        <v>138</v>
      </c>
      <c r="E36" s="73" t="s">
        <v>63</v>
      </c>
      <c r="F36" s="99">
        <f t="shared" si="3"/>
        <v>46515.28</v>
      </c>
      <c r="G36" s="99">
        <f t="shared" si="4"/>
        <v>68515</v>
      </c>
      <c r="H36" s="99">
        <f t="shared" si="4"/>
        <v>60000</v>
      </c>
    </row>
    <row r="37" spans="1:8" ht="30">
      <c r="A37" s="43" t="s">
        <v>169</v>
      </c>
      <c r="B37" s="89" t="s">
        <v>40</v>
      </c>
      <c r="C37" s="73" t="s">
        <v>215</v>
      </c>
      <c r="D37" s="73" t="s">
        <v>138</v>
      </c>
      <c r="E37" s="73" t="s">
        <v>41</v>
      </c>
      <c r="F37" s="99">
        <v>46515.28</v>
      </c>
      <c r="G37" s="99">
        <f>'прил 6'!H53</f>
        <v>68515</v>
      </c>
      <c r="H37" s="99">
        <f>'прил 6'!I53</f>
        <v>60000</v>
      </c>
    </row>
    <row r="38" spans="1:8" ht="30">
      <c r="A38" s="43" t="s">
        <v>153</v>
      </c>
      <c r="B38" s="88" t="s">
        <v>85</v>
      </c>
      <c r="C38" s="73" t="s">
        <v>215</v>
      </c>
      <c r="D38" s="73" t="s">
        <v>86</v>
      </c>
      <c r="E38" s="73"/>
      <c r="F38" s="99">
        <f t="shared" si="3"/>
        <v>49990</v>
      </c>
      <c r="G38" s="99">
        <f t="shared" si="4"/>
        <v>0</v>
      </c>
      <c r="H38" s="99">
        <f t="shared" si="4"/>
        <v>0</v>
      </c>
    </row>
    <row r="39" spans="1:8" ht="30">
      <c r="A39" s="43" t="s">
        <v>154</v>
      </c>
      <c r="B39" s="88" t="s">
        <v>87</v>
      </c>
      <c r="C39" s="73" t="s">
        <v>215</v>
      </c>
      <c r="D39" s="73" t="s">
        <v>88</v>
      </c>
      <c r="E39" s="73"/>
      <c r="F39" s="99">
        <f t="shared" si="3"/>
        <v>49990</v>
      </c>
      <c r="G39" s="99">
        <f t="shared" si="4"/>
        <v>0</v>
      </c>
      <c r="H39" s="99">
        <f t="shared" si="4"/>
        <v>0</v>
      </c>
    </row>
    <row r="40" spans="1:8" ht="30">
      <c r="A40" s="43" t="s">
        <v>170</v>
      </c>
      <c r="B40" s="87" t="s">
        <v>64</v>
      </c>
      <c r="C40" s="73" t="s">
        <v>215</v>
      </c>
      <c r="D40" s="73" t="s">
        <v>88</v>
      </c>
      <c r="E40" s="73" t="s">
        <v>63</v>
      </c>
      <c r="F40" s="99">
        <f t="shared" si="3"/>
        <v>49990</v>
      </c>
      <c r="G40" s="99">
        <f t="shared" si="4"/>
        <v>0</v>
      </c>
      <c r="H40" s="99">
        <f t="shared" si="4"/>
        <v>0</v>
      </c>
    </row>
    <row r="41" spans="1:8" ht="30">
      <c r="A41" s="43" t="s">
        <v>171</v>
      </c>
      <c r="B41" s="89" t="s">
        <v>40</v>
      </c>
      <c r="C41" s="73" t="s">
        <v>215</v>
      </c>
      <c r="D41" s="73" t="s">
        <v>88</v>
      </c>
      <c r="E41" s="73" t="s">
        <v>41</v>
      </c>
      <c r="F41" s="99">
        <v>49990</v>
      </c>
      <c r="G41" s="99">
        <f>'прил 6'!H57</f>
        <v>0</v>
      </c>
      <c r="H41" s="99">
        <f>'прил 6'!I57</f>
        <v>0</v>
      </c>
    </row>
    <row r="42" spans="1:8" ht="45">
      <c r="A42" s="43" t="s">
        <v>172</v>
      </c>
      <c r="B42" s="94" t="s">
        <v>16</v>
      </c>
      <c r="C42" s="97" t="s">
        <v>28</v>
      </c>
      <c r="D42" s="101"/>
      <c r="E42" s="97"/>
      <c r="F42" s="98">
        <f>F43</f>
        <v>62600</v>
      </c>
      <c r="G42" s="98">
        <f aca="true" t="shared" si="5" ref="G42:H46">G43</f>
        <v>50000</v>
      </c>
      <c r="H42" s="98">
        <f t="shared" si="5"/>
        <v>50000</v>
      </c>
    </row>
    <row r="43" spans="1:8" ht="15">
      <c r="A43" s="43" t="s">
        <v>173</v>
      </c>
      <c r="B43" s="88" t="s">
        <v>6</v>
      </c>
      <c r="C43" s="73" t="s">
        <v>217</v>
      </c>
      <c r="D43" s="73"/>
      <c r="E43" s="73"/>
      <c r="F43" s="99">
        <f>F44</f>
        <v>62600</v>
      </c>
      <c r="G43" s="99">
        <f t="shared" si="5"/>
        <v>50000</v>
      </c>
      <c r="H43" s="99">
        <f t="shared" si="5"/>
        <v>50000</v>
      </c>
    </row>
    <row r="44" spans="1:8" ht="30">
      <c r="A44" s="43" t="s">
        <v>174</v>
      </c>
      <c r="B44" s="88" t="s">
        <v>85</v>
      </c>
      <c r="C44" s="73" t="s">
        <v>217</v>
      </c>
      <c r="D44" s="73" t="s">
        <v>86</v>
      </c>
      <c r="E44" s="73"/>
      <c r="F44" s="99">
        <f>F45</f>
        <v>62600</v>
      </c>
      <c r="G44" s="99">
        <f t="shared" si="5"/>
        <v>50000</v>
      </c>
      <c r="H44" s="99">
        <f t="shared" si="5"/>
        <v>50000</v>
      </c>
    </row>
    <row r="45" spans="1:8" ht="30">
      <c r="A45" s="43" t="s">
        <v>175</v>
      </c>
      <c r="B45" s="88" t="s">
        <v>87</v>
      </c>
      <c r="C45" s="73" t="s">
        <v>217</v>
      </c>
      <c r="D45" s="73" t="s">
        <v>88</v>
      </c>
      <c r="E45" s="73"/>
      <c r="F45" s="99">
        <f>F46</f>
        <v>62600</v>
      </c>
      <c r="G45" s="99">
        <f t="shared" si="5"/>
        <v>50000</v>
      </c>
      <c r="H45" s="99">
        <f t="shared" si="5"/>
        <v>50000</v>
      </c>
    </row>
    <row r="46" spans="1:8" ht="15">
      <c r="A46" s="43" t="s">
        <v>176</v>
      </c>
      <c r="B46" s="87" t="s">
        <v>122</v>
      </c>
      <c r="C46" s="73" t="s">
        <v>217</v>
      </c>
      <c r="D46" s="73" t="s">
        <v>88</v>
      </c>
      <c r="E46" s="73" t="s">
        <v>123</v>
      </c>
      <c r="F46" s="99">
        <f>F47</f>
        <v>62600</v>
      </c>
      <c r="G46" s="99">
        <f t="shared" si="5"/>
        <v>50000</v>
      </c>
      <c r="H46" s="99">
        <f t="shared" si="5"/>
        <v>50000</v>
      </c>
    </row>
    <row r="47" spans="1:8" ht="15">
      <c r="A47" s="43" t="s">
        <v>177</v>
      </c>
      <c r="B47" s="87" t="s">
        <v>50</v>
      </c>
      <c r="C47" s="73" t="s">
        <v>217</v>
      </c>
      <c r="D47" s="73" t="s">
        <v>88</v>
      </c>
      <c r="E47" s="73" t="s">
        <v>124</v>
      </c>
      <c r="F47" s="99">
        <v>62600</v>
      </c>
      <c r="G47" s="99">
        <f>'прил 6'!H71</f>
        <v>50000</v>
      </c>
      <c r="H47" s="99">
        <f>'прил 6'!I71</f>
        <v>50000</v>
      </c>
    </row>
    <row r="48" spans="1:8" ht="28.5">
      <c r="A48" s="43" t="s">
        <v>178</v>
      </c>
      <c r="B48" s="76" t="s">
        <v>240</v>
      </c>
      <c r="C48" s="92" t="s">
        <v>18</v>
      </c>
      <c r="D48" s="92"/>
      <c r="E48" s="92"/>
      <c r="F48" s="93">
        <f>F49+F55</f>
        <v>1011750</v>
      </c>
      <c r="G48" s="93">
        <f>G49+G55</f>
        <v>1111247</v>
      </c>
      <c r="H48" s="93">
        <f>H49+H55</f>
        <v>1166809</v>
      </c>
    </row>
    <row r="49" spans="1:8" ht="30">
      <c r="A49" s="43" t="s">
        <v>179</v>
      </c>
      <c r="B49" s="94" t="s">
        <v>20</v>
      </c>
      <c r="C49" s="92" t="s">
        <v>19</v>
      </c>
      <c r="D49" s="73"/>
      <c r="E49" s="73"/>
      <c r="F49" s="98">
        <f>F50</f>
        <v>1011750</v>
      </c>
      <c r="G49" s="98">
        <f aca="true" t="shared" si="6" ref="G49:H53">G50</f>
        <v>1111247</v>
      </c>
      <c r="H49" s="98">
        <f t="shared" si="6"/>
        <v>1166809</v>
      </c>
    </row>
    <row r="50" spans="1:8" ht="30">
      <c r="A50" s="43" t="s">
        <v>155</v>
      </c>
      <c r="B50" s="88" t="s">
        <v>36</v>
      </c>
      <c r="C50" s="73" t="s">
        <v>219</v>
      </c>
      <c r="D50" s="73"/>
      <c r="E50" s="73"/>
      <c r="F50" s="99">
        <f>F51</f>
        <v>1011750</v>
      </c>
      <c r="G50" s="99">
        <f t="shared" si="6"/>
        <v>1111247</v>
      </c>
      <c r="H50" s="99">
        <f t="shared" si="6"/>
        <v>1166809</v>
      </c>
    </row>
    <row r="51" spans="1:8" ht="30">
      <c r="A51" s="43" t="s">
        <v>180</v>
      </c>
      <c r="B51" s="88" t="s">
        <v>135</v>
      </c>
      <c r="C51" s="73" t="s">
        <v>219</v>
      </c>
      <c r="D51" s="73" t="s">
        <v>136</v>
      </c>
      <c r="E51" s="73"/>
      <c r="F51" s="99">
        <f>F52</f>
        <v>1011750</v>
      </c>
      <c r="G51" s="99">
        <f t="shared" si="6"/>
        <v>1111247</v>
      </c>
      <c r="H51" s="99">
        <f t="shared" si="6"/>
        <v>1166809</v>
      </c>
    </row>
    <row r="52" spans="1:8" ht="15">
      <c r="A52" s="43" t="s">
        <v>156</v>
      </c>
      <c r="B52" s="88" t="s">
        <v>91</v>
      </c>
      <c r="C52" s="73" t="s">
        <v>219</v>
      </c>
      <c r="D52" s="73" t="s">
        <v>92</v>
      </c>
      <c r="E52" s="73"/>
      <c r="F52" s="99">
        <f>F53</f>
        <v>1011750</v>
      </c>
      <c r="G52" s="99">
        <f t="shared" si="6"/>
        <v>1111247</v>
      </c>
      <c r="H52" s="99">
        <f t="shared" si="6"/>
        <v>1166809</v>
      </c>
    </row>
    <row r="53" spans="1:8" ht="15">
      <c r="A53" s="43" t="s">
        <v>157</v>
      </c>
      <c r="B53" s="87" t="s">
        <v>57</v>
      </c>
      <c r="C53" s="73" t="s">
        <v>219</v>
      </c>
      <c r="D53" s="73" t="s">
        <v>92</v>
      </c>
      <c r="E53" s="73" t="s">
        <v>95</v>
      </c>
      <c r="F53" s="99">
        <f>F54</f>
        <v>1011750</v>
      </c>
      <c r="G53" s="99">
        <f t="shared" si="6"/>
        <v>1111247</v>
      </c>
      <c r="H53" s="99">
        <f t="shared" si="6"/>
        <v>1166809</v>
      </c>
    </row>
    <row r="54" spans="1:8" ht="15">
      <c r="A54" s="43" t="s">
        <v>181</v>
      </c>
      <c r="B54" s="87" t="s">
        <v>51</v>
      </c>
      <c r="C54" s="73" t="s">
        <v>219</v>
      </c>
      <c r="D54" s="73" t="s">
        <v>92</v>
      </c>
      <c r="E54" s="73" t="s">
        <v>96</v>
      </c>
      <c r="F54" s="99">
        <v>1011750</v>
      </c>
      <c r="G54" s="99">
        <f>'прил 6'!H84</f>
        <v>1111247</v>
      </c>
      <c r="H54" s="99">
        <f>'прил 6'!I84</f>
        <v>1166809</v>
      </c>
    </row>
    <row r="55" spans="1:8" ht="30">
      <c r="A55" s="43" t="s">
        <v>182</v>
      </c>
      <c r="B55" s="94" t="s">
        <v>130</v>
      </c>
      <c r="C55" s="95" t="s">
        <v>132</v>
      </c>
      <c r="D55" s="95"/>
      <c r="E55" s="95"/>
      <c r="F55" s="96"/>
      <c r="G55" s="96"/>
      <c r="H55" s="96"/>
    </row>
    <row r="56" spans="1:8" ht="30">
      <c r="A56" s="43" t="s">
        <v>183</v>
      </c>
      <c r="B56" s="88" t="s">
        <v>127</v>
      </c>
      <c r="C56" s="73" t="s">
        <v>133</v>
      </c>
      <c r="D56" s="73" t="s">
        <v>79</v>
      </c>
      <c r="E56" s="102"/>
      <c r="F56" s="103">
        <f>F57+F61+F65+F69</f>
        <v>2055341.72</v>
      </c>
      <c r="G56" s="103">
        <f>G57+G61+G65+G69</f>
        <v>2016060.17</v>
      </c>
      <c r="H56" s="103">
        <f>H57+H61+H65+H69</f>
        <v>2063705.2600000002</v>
      </c>
    </row>
    <row r="57" spans="1:8" ht="60">
      <c r="A57" s="43" t="s">
        <v>158</v>
      </c>
      <c r="B57" s="88" t="s">
        <v>81</v>
      </c>
      <c r="C57" s="73" t="s">
        <v>133</v>
      </c>
      <c r="D57" s="73" t="s">
        <v>82</v>
      </c>
      <c r="E57" s="102"/>
      <c r="F57" s="103">
        <f>F58</f>
        <v>468202</v>
      </c>
      <c r="G57" s="103">
        <f aca="true" t="shared" si="7" ref="G57:H59">G58</f>
        <v>481077.56</v>
      </c>
      <c r="H57" s="103">
        <f t="shared" si="7"/>
        <v>493104.5</v>
      </c>
    </row>
    <row r="58" spans="1:8" ht="30">
      <c r="A58" s="43" t="s">
        <v>184</v>
      </c>
      <c r="B58" s="88" t="s">
        <v>83</v>
      </c>
      <c r="C58" s="73" t="s">
        <v>133</v>
      </c>
      <c r="D58" s="73" t="s">
        <v>84</v>
      </c>
      <c r="E58" s="102"/>
      <c r="F58" s="103">
        <f>F59</f>
        <v>468202</v>
      </c>
      <c r="G58" s="103">
        <f t="shared" si="7"/>
        <v>481077.56</v>
      </c>
      <c r="H58" s="103">
        <f t="shared" si="7"/>
        <v>493104.5</v>
      </c>
    </row>
    <row r="59" spans="1:8" ht="15">
      <c r="A59" s="43" t="s">
        <v>185</v>
      </c>
      <c r="B59" s="104" t="s">
        <v>80</v>
      </c>
      <c r="C59" s="73" t="s">
        <v>133</v>
      </c>
      <c r="D59" s="73" t="s">
        <v>84</v>
      </c>
      <c r="E59" s="102" t="s">
        <v>114</v>
      </c>
      <c r="F59" s="103">
        <f>F60</f>
        <v>468202</v>
      </c>
      <c r="G59" s="103">
        <f t="shared" si="7"/>
        <v>481077.56</v>
      </c>
      <c r="H59" s="103">
        <f t="shared" si="7"/>
        <v>493104.5</v>
      </c>
    </row>
    <row r="60" spans="1:8" ht="30">
      <c r="A60" s="43" t="s">
        <v>186</v>
      </c>
      <c r="B60" s="105" t="s">
        <v>71</v>
      </c>
      <c r="C60" s="73" t="s">
        <v>133</v>
      </c>
      <c r="D60" s="73" t="s">
        <v>84</v>
      </c>
      <c r="E60" s="102" t="s">
        <v>115</v>
      </c>
      <c r="F60" s="103">
        <f>'прил 6'!G18</f>
        <v>468202</v>
      </c>
      <c r="G60" s="103">
        <f>'прил 6'!H18</f>
        <v>481077.56</v>
      </c>
      <c r="H60" s="103">
        <f>'прил 6'!I18</f>
        <v>493104.5</v>
      </c>
    </row>
    <row r="61" spans="1:8" ht="60">
      <c r="A61" s="43" t="s">
        <v>187</v>
      </c>
      <c r="B61" s="88" t="s">
        <v>81</v>
      </c>
      <c r="C61" s="73" t="s">
        <v>133</v>
      </c>
      <c r="D61" s="73" t="s">
        <v>82</v>
      </c>
      <c r="E61" s="102"/>
      <c r="F61" s="103">
        <f>F62</f>
        <v>1113053</v>
      </c>
      <c r="G61" s="103">
        <f aca="true" t="shared" si="8" ref="G61:H63">G62</f>
        <v>1143662</v>
      </c>
      <c r="H61" s="103">
        <f t="shared" si="8"/>
        <v>1170157.36</v>
      </c>
    </row>
    <row r="62" spans="1:8" ht="30">
      <c r="A62" s="43" t="s">
        <v>188</v>
      </c>
      <c r="B62" s="88" t="s">
        <v>83</v>
      </c>
      <c r="C62" s="73" t="s">
        <v>133</v>
      </c>
      <c r="D62" s="73" t="s">
        <v>84</v>
      </c>
      <c r="E62" s="102"/>
      <c r="F62" s="103">
        <f>F63</f>
        <v>1113053</v>
      </c>
      <c r="G62" s="103">
        <f t="shared" si="8"/>
        <v>1143662</v>
      </c>
      <c r="H62" s="103">
        <f t="shared" si="8"/>
        <v>1170157.36</v>
      </c>
    </row>
    <row r="63" spans="1:8" ht="15">
      <c r="A63" s="43" t="s">
        <v>189</v>
      </c>
      <c r="B63" s="104" t="s">
        <v>80</v>
      </c>
      <c r="C63" s="73" t="s">
        <v>133</v>
      </c>
      <c r="D63" s="73" t="s">
        <v>84</v>
      </c>
      <c r="E63" s="102" t="s">
        <v>114</v>
      </c>
      <c r="F63" s="103">
        <f>F64</f>
        <v>1113053</v>
      </c>
      <c r="G63" s="103">
        <f t="shared" si="8"/>
        <v>1143662</v>
      </c>
      <c r="H63" s="103">
        <f t="shared" si="8"/>
        <v>1170157.36</v>
      </c>
    </row>
    <row r="64" spans="1:8" ht="45">
      <c r="A64" s="43" t="s">
        <v>190</v>
      </c>
      <c r="B64" s="105" t="s">
        <v>72</v>
      </c>
      <c r="C64" s="73" t="s">
        <v>133</v>
      </c>
      <c r="D64" s="73" t="s">
        <v>84</v>
      </c>
      <c r="E64" s="102" t="s">
        <v>97</v>
      </c>
      <c r="F64" s="103">
        <f>'прил 6'!G23</f>
        <v>1113053</v>
      </c>
      <c r="G64" s="103">
        <v>1143662</v>
      </c>
      <c r="H64" s="103">
        <v>1170157.36</v>
      </c>
    </row>
    <row r="65" spans="1:8" ht="25.5">
      <c r="A65" s="43" t="s">
        <v>191</v>
      </c>
      <c r="B65" s="46" t="s">
        <v>85</v>
      </c>
      <c r="C65" s="73" t="s">
        <v>133</v>
      </c>
      <c r="D65" s="73" t="s">
        <v>86</v>
      </c>
      <c r="E65" s="102"/>
      <c r="F65" s="103">
        <f aca="true" t="shared" si="9" ref="F65:H67">F66</f>
        <v>457922.72</v>
      </c>
      <c r="G65" s="103">
        <f t="shared" si="9"/>
        <v>375156.61</v>
      </c>
      <c r="H65" s="103">
        <f t="shared" si="9"/>
        <v>384279.4</v>
      </c>
    </row>
    <row r="66" spans="1:9" ht="25.5">
      <c r="A66" s="43" t="s">
        <v>192</v>
      </c>
      <c r="B66" s="46" t="s">
        <v>87</v>
      </c>
      <c r="C66" s="73" t="s">
        <v>133</v>
      </c>
      <c r="D66" s="73" t="s">
        <v>88</v>
      </c>
      <c r="E66" s="102"/>
      <c r="F66" s="103">
        <f t="shared" si="9"/>
        <v>457922.72</v>
      </c>
      <c r="G66" s="103">
        <f t="shared" si="9"/>
        <v>375156.61</v>
      </c>
      <c r="H66" s="103">
        <f t="shared" si="9"/>
        <v>384279.4</v>
      </c>
      <c r="I66" s="114"/>
    </row>
    <row r="67" spans="1:8" ht="15">
      <c r="A67" s="43" t="s">
        <v>193</v>
      </c>
      <c r="B67" s="105" t="s">
        <v>113</v>
      </c>
      <c r="C67" s="73" t="s">
        <v>133</v>
      </c>
      <c r="D67" s="73" t="s">
        <v>88</v>
      </c>
      <c r="E67" s="102" t="s">
        <v>114</v>
      </c>
      <c r="F67" s="103">
        <f t="shared" si="9"/>
        <v>457922.72</v>
      </c>
      <c r="G67" s="103">
        <f t="shared" si="9"/>
        <v>375156.61</v>
      </c>
      <c r="H67" s="103">
        <f t="shared" si="9"/>
        <v>384279.4</v>
      </c>
    </row>
    <row r="68" spans="1:8" ht="45">
      <c r="A68" s="43" t="s">
        <v>194</v>
      </c>
      <c r="B68" s="87" t="s">
        <v>72</v>
      </c>
      <c r="C68" s="73" t="s">
        <v>133</v>
      </c>
      <c r="D68" s="73" t="s">
        <v>88</v>
      </c>
      <c r="E68" s="102" t="s">
        <v>97</v>
      </c>
      <c r="F68" s="103">
        <v>457922.72</v>
      </c>
      <c r="G68" s="103">
        <v>375156.61</v>
      </c>
      <c r="H68" s="103">
        <v>384279.4</v>
      </c>
    </row>
    <row r="69" spans="1:8" ht="15">
      <c r="A69" s="43" t="s">
        <v>195</v>
      </c>
      <c r="B69" s="46" t="s">
        <v>10</v>
      </c>
      <c r="C69" s="73" t="s">
        <v>133</v>
      </c>
      <c r="D69" s="73" t="s">
        <v>11</v>
      </c>
      <c r="E69" s="102"/>
      <c r="F69" s="103">
        <f aca="true" t="shared" si="10" ref="F69:H71">F70</f>
        <v>16164</v>
      </c>
      <c r="G69" s="103">
        <f t="shared" si="10"/>
        <v>16164</v>
      </c>
      <c r="H69" s="103">
        <f t="shared" si="10"/>
        <v>16164</v>
      </c>
    </row>
    <row r="70" spans="1:8" ht="15">
      <c r="A70" s="43" t="s">
        <v>196</v>
      </c>
      <c r="B70" s="46" t="s">
        <v>32</v>
      </c>
      <c r="C70" s="73" t="s">
        <v>133</v>
      </c>
      <c r="D70" s="73" t="s">
        <v>31</v>
      </c>
      <c r="E70" s="102"/>
      <c r="F70" s="103">
        <f t="shared" si="10"/>
        <v>16164</v>
      </c>
      <c r="G70" s="103">
        <f t="shared" si="10"/>
        <v>16164</v>
      </c>
      <c r="H70" s="103">
        <f t="shared" si="10"/>
        <v>16164</v>
      </c>
    </row>
    <row r="71" spans="1:8" ht="15">
      <c r="A71" s="43" t="s">
        <v>197</v>
      </c>
      <c r="B71" s="105" t="s">
        <v>113</v>
      </c>
      <c r="C71" s="73" t="s">
        <v>133</v>
      </c>
      <c r="D71" s="73" t="s">
        <v>31</v>
      </c>
      <c r="E71" s="102" t="s">
        <v>114</v>
      </c>
      <c r="F71" s="103">
        <f t="shared" si="10"/>
        <v>16164</v>
      </c>
      <c r="G71" s="103">
        <f t="shared" si="10"/>
        <v>16164</v>
      </c>
      <c r="H71" s="103">
        <f t="shared" si="10"/>
        <v>16164</v>
      </c>
    </row>
    <row r="72" spans="1:8" ht="45">
      <c r="A72" s="43" t="s">
        <v>197</v>
      </c>
      <c r="B72" s="87" t="s">
        <v>72</v>
      </c>
      <c r="C72" s="73" t="s">
        <v>133</v>
      </c>
      <c r="D72" s="73" t="s">
        <v>31</v>
      </c>
      <c r="E72" s="102" t="s">
        <v>97</v>
      </c>
      <c r="F72" s="103">
        <v>16164</v>
      </c>
      <c r="G72" s="103">
        <f>'прил 6'!H32</f>
        <v>16164</v>
      </c>
      <c r="H72" s="103">
        <f>'прил 6'!I32</f>
        <v>16164</v>
      </c>
    </row>
    <row r="73" spans="1:8" ht="15">
      <c r="A73" s="43" t="s">
        <v>198</v>
      </c>
      <c r="B73" s="88" t="s">
        <v>131</v>
      </c>
      <c r="C73" s="73" t="s">
        <v>134</v>
      </c>
      <c r="D73" s="73"/>
      <c r="E73" s="102"/>
      <c r="F73" s="103">
        <f>F74</f>
        <v>22000</v>
      </c>
      <c r="G73" s="103">
        <f aca="true" t="shared" si="11" ref="G73:H76">G74</f>
        <v>22000</v>
      </c>
      <c r="H73" s="103">
        <f t="shared" si="11"/>
        <v>22000</v>
      </c>
    </row>
    <row r="74" spans="1:8" ht="15">
      <c r="A74" s="43" t="s">
        <v>199</v>
      </c>
      <c r="B74" s="90" t="s">
        <v>89</v>
      </c>
      <c r="C74" s="73" t="s">
        <v>134</v>
      </c>
      <c r="D74" s="73" t="s">
        <v>90</v>
      </c>
      <c r="E74" s="102"/>
      <c r="F74" s="103">
        <f>F75</f>
        <v>22000</v>
      </c>
      <c r="G74" s="103">
        <f t="shared" si="11"/>
        <v>22000</v>
      </c>
      <c r="H74" s="103">
        <f t="shared" si="11"/>
        <v>22000</v>
      </c>
    </row>
    <row r="75" spans="1:8" ht="15">
      <c r="A75" s="43" t="s">
        <v>200</v>
      </c>
      <c r="B75" s="91" t="s">
        <v>2</v>
      </c>
      <c r="C75" s="73" t="s">
        <v>134</v>
      </c>
      <c r="D75" s="73" t="s">
        <v>30</v>
      </c>
      <c r="E75" s="102"/>
      <c r="F75" s="103">
        <f>F76</f>
        <v>22000</v>
      </c>
      <c r="G75" s="103">
        <f t="shared" si="11"/>
        <v>22000</v>
      </c>
      <c r="H75" s="103">
        <f t="shared" si="11"/>
        <v>22000</v>
      </c>
    </row>
    <row r="76" spans="1:8" ht="15">
      <c r="A76" s="43" t="s">
        <v>201</v>
      </c>
      <c r="B76" s="104" t="s">
        <v>80</v>
      </c>
      <c r="C76" s="73" t="s">
        <v>134</v>
      </c>
      <c r="D76" s="73" t="s">
        <v>30</v>
      </c>
      <c r="E76" s="102" t="s">
        <v>114</v>
      </c>
      <c r="F76" s="103">
        <f>F77</f>
        <v>22000</v>
      </c>
      <c r="G76" s="103">
        <f t="shared" si="11"/>
        <v>22000</v>
      </c>
      <c r="H76" s="103">
        <f t="shared" si="11"/>
        <v>22000</v>
      </c>
    </row>
    <row r="77" spans="1:8" ht="15">
      <c r="A77" s="43" t="s">
        <v>202</v>
      </c>
      <c r="B77" s="106" t="s">
        <v>144</v>
      </c>
      <c r="C77" s="73" t="s">
        <v>134</v>
      </c>
      <c r="D77" s="73" t="s">
        <v>30</v>
      </c>
      <c r="E77" s="102" t="s">
        <v>55</v>
      </c>
      <c r="F77" s="103">
        <f>'прил 6'!G36</f>
        <v>22000</v>
      </c>
      <c r="G77" s="103">
        <f>'прил 6'!H36</f>
        <v>22000</v>
      </c>
      <c r="H77" s="103">
        <f>'прил 6'!I36</f>
        <v>22000</v>
      </c>
    </row>
    <row r="78" spans="1:8" ht="60">
      <c r="A78" s="43" t="s">
        <v>203</v>
      </c>
      <c r="B78" s="88" t="s">
        <v>13</v>
      </c>
      <c r="C78" s="73" t="s">
        <v>213</v>
      </c>
      <c r="D78" s="73"/>
      <c r="E78" s="102" t="s">
        <v>86</v>
      </c>
      <c r="F78" s="103">
        <f>F79+F81</f>
        <v>52437</v>
      </c>
      <c r="G78" s="103">
        <f>G79+G81</f>
        <v>52539</v>
      </c>
      <c r="H78" s="103">
        <f>H79+H81</f>
        <v>55493</v>
      </c>
    </row>
    <row r="79" spans="1:8" ht="60">
      <c r="A79" s="43" t="s">
        <v>204</v>
      </c>
      <c r="B79" s="88" t="s">
        <v>81</v>
      </c>
      <c r="C79" s="73" t="s">
        <v>213</v>
      </c>
      <c r="D79" s="73" t="s">
        <v>82</v>
      </c>
      <c r="E79" s="107" t="str">
        <f>E80</f>
        <v>0203</v>
      </c>
      <c r="F79" s="107">
        <f>F80</f>
        <v>35545</v>
      </c>
      <c r="G79" s="107">
        <f>G80</f>
        <v>44786.7</v>
      </c>
      <c r="H79" s="107">
        <f>H80</f>
        <v>47026</v>
      </c>
    </row>
    <row r="80" spans="1:8" ht="30">
      <c r="A80" s="43" t="s">
        <v>205</v>
      </c>
      <c r="B80" s="88" t="s">
        <v>83</v>
      </c>
      <c r="C80" s="73" t="s">
        <v>213</v>
      </c>
      <c r="D80" s="73" t="s">
        <v>84</v>
      </c>
      <c r="E80" s="107" t="str">
        <f>E81</f>
        <v>0203</v>
      </c>
      <c r="F80" s="103">
        <v>35545</v>
      </c>
      <c r="G80" s="103">
        <f>'прил 6'!H46</f>
        <v>44786.7</v>
      </c>
      <c r="H80" s="103">
        <f>'прил 6'!I46</f>
        <v>47026</v>
      </c>
    </row>
    <row r="81" spans="1:8" ht="30">
      <c r="A81" s="43" t="s">
        <v>206</v>
      </c>
      <c r="B81" s="88" t="s">
        <v>85</v>
      </c>
      <c r="C81" s="73" t="s">
        <v>213</v>
      </c>
      <c r="D81" s="73" t="s">
        <v>86</v>
      </c>
      <c r="E81" s="107" t="str">
        <f>E82</f>
        <v>0203</v>
      </c>
      <c r="F81" s="107">
        <f>F82</f>
        <v>16892</v>
      </c>
      <c r="G81" s="107">
        <f>G82</f>
        <v>7752.3</v>
      </c>
      <c r="H81" s="107">
        <f>H82</f>
        <v>8467</v>
      </c>
    </row>
    <row r="82" spans="1:8" ht="30">
      <c r="A82" s="43" t="s">
        <v>207</v>
      </c>
      <c r="B82" s="88" t="s">
        <v>87</v>
      </c>
      <c r="C82" s="73" t="s">
        <v>213</v>
      </c>
      <c r="D82" s="73" t="s">
        <v>88</v>
      </c>
      <c r="E82" s="102" t="s">
        <v>62</v>
      </c>
      <c r="F82" s="103">
        <v>16892</v>
      </c>
      <c r="G82" s="103">
        <f>'прил 6'!H48</f>
        <v>7752.3</v>
      </c>
      <c r="H82" s="103">
        <f>'прил 6'!I48</f>
        <v>8467</v>
      </c>
    </row>
    <row r="83" spans="1:8" ht="60">
      <c r="A83" s="43" t="s">
        <v>208</v>
      </c>
      <c r="B83" s="108" t="s">
        <v>14</v>
      </c>
      <c r="C83" s="73" t="s">
        <v>149</v>
      </c>
      <c r="D83" s="73"/>
      <c r="E83" s="102"/>
      <c r="F83" s="103">
        <f>F84</f>
        <v>2600</v>
      </c>
      <c r="G83" s="103">
        <f aca="true" t="shared" si="12" ref="G83:H86">G84</f>
        <v>2700</v>
      </c>
      <c r="H83" s="103">
        <f t="shared" si="12"/>
        <v>2700</v>
      </c>
    </row>
    <row r="84" spans="1:8" ht="25.5">
      <c r="A84" s="43" t="s">
        <v>209</v>
      </c>
      <c r="B84" s="46" t="s">
        <v>85</v>
      </c>
      <c r="C84" s="73" t="s">
        <v>149</v>
      </c>
      <c r="D84" s="73" t="s">
        <v>86</v>
      </c>
      <c r="E84" s="102"/>
      <c r="F84" s="103">
        <f>F85</f>
        <v>2600</v>
      </c>
      <c r="G84" s="103">
        <f t="shared" si="12"/>
        <v>2700</v>
      </c>
      <c r="H84" s="103">
        <f t="shared" si="12"/>
        <v>2700</v>
      </c>
    </row>
    <row r="85" spans="1:8" ht="25.5">
      <c r="A85" s="43" t="s">
        <v>210</v>
      </c>
      <c r="B85" s="46" t="s">
        <v>87</v>
      </c>
      <c r="C85" s="73" t="s">
        <v>149</v>
      </c>
      <c r="D85" s="73" t="s">
        <v>88</v>
      </c>
      <c r="E85" s="102"/>
      <c r="F85" s="103">
        <f>F86</f>
        <v>2600</v>
      </c>
      <c r="G85" s="103">
        <f t="shared" si="12"/>
        <v>2700</v>
      </c>
      <c r="H85" s="103">
        <f t="shared" si="12"/>
        <v>2700</v>
      </c>
    </row>
    <row r="86" spans="1:8" ht="15">
      <c r="A86" s="43" t="s">
        <v>211</v>
      </c>
      <c r="B86" s="106" t="s">
        <v>80</v>
      </c>
      <c r="C86" s="73" t="s">
        <v>149</v>
      </c>
      <c r="D86" s="73" t="s">
        <v>88</v>
      </c>
      <c r="E86" s="102" t="s">
        <v>114</v>
      </c>
      <c r="F86" s="103">
        <f>F87</f>
        <v>2600</v>
      </c>
      <c r="G86" s="103">
        <f t="shared" si="12"/>
        <v>2700</v>
      </c>
      <c r="H86" s="103">
        <f t="shared" si="12"/>
        <v>2700</v>
      </c>
    </row>
    <row r="87" spans="1:8" ht="15">
      <c r="A87" s="43" t="s">
        <v>212</v>
      </c>
      <c r="B87" s="106" t="s">
        <v>49</v>
      </c>
      <c r="C87" s="73" t="s">
        <v>149</v>
      </c>
      <c r="D87" s="73" t="s">
        <v>88</v>
      </c>
      <c r="E87" s="102" t="s">
        <v>56</v>
      </c>
      <c r="F87" s="103">
        <f>'прил 6'!G40</f>
        <v>2600</v>
      </c>
      <c r="G87" s="103">
        <f>'прил 6'!H40</f>
        <v>2700</v>
      </c>
      <c r="H87" s="103">
        <f>'прил 6'!I40</f>
        <v>2700</v>
      </c>
    </row>
    <row r="88" spans="1:8" ht="15">
      <c r="A88" s="43"/>
      <c r="B88" s="109" t="s">
        <v>145</v>
      </c>
      <c r="C88" s="110"/>
      <c r="D88" s="110"/>
      <c r="E88" s="110"/>
      <c r="F88" s="111">
        <f>'прил 6'!G92</f>
        <v>0</v>
      </c>
      <c r="G88" s="103">
        <v>103877.13</v>
      </c>
      <c r="H88" s="103">
        <v>207754.25</v>
      </c>
    </row>
    <row r="89" spans="1:8" s="69" customFormat="1" ht="15">
      <c r="A89" s="43"/>
      <c r="B89" s="112" t="s">
        <v>33</v>
      </c>
      <c r="C89" s="102"/>
      <c r="D89" s="102"/>
      <c r="E89" s="102"/>
      <c r="F89" s="113">
        <f>F12+F48+F56+F73+F78+F83</f>
        <v>4155085</v>
      </c>
      <c r="G89" s="113">
        <f>G12+G48+G56+G73+G78+G83+G88</f>
        <v>4009437.0999999996</v>
      </c>
      <c r="H89" s="113">
        <f>H12+H48+H56+H73+H78+H83+H88</f>
        <v>4010055.12</v>
      </c>
    </row>
    <row r="90" spans="1:6" s="69" customFormat="1" ht="12.75">
      <c r="A90" s="66"/>
      <c r="B90" s="70"/>
      <c r="C90" s="67"/>
      <c r="D90" s="67"/>
      <c r="E90" s="67"/>
      <c r="F90" s="68"/>
    </row>
    <row r="91" spans="1:6" s="69" customFormat="1" ht="12.75">
      <c r="A91" s="66"/>
      <c r="B91" s="70"/>
      <c r="C91" s="67"/>
      <c r="D91" s="67"/>
      <c r="E91" s="67"/>
      <c r="F91" s="68"/>
    </row>
    <row r="92" spans="1:6" s="69" customFormat="1" ht="12.75">
      <c r="A92" s="66"/>
      <c r="B92" s="70"/>
      <c r="C92" s="67"/>
      <c r="D92" s="67"/>
      <c r="E92" s="67"/>
      <c r="F92" s="68"/>
    </row>
    <row r="93" spans="1:6" s="69" customFormat="1" ht="12.75">
      <c r="A93" s="66"/>
      <c r="B93" s="70"/>
      <c r="C93" s="67"/>
      <c r="D93" s="67"/>
      <c r="E93" s="67"/>
      <c r="F93" s="68"/>
    </row>
    <row r="94" spans="1:6" s="69" customFormat="1" ht="12.75">
      <c r="A94" s="66"/>
      <c r="B94" s="70"/>
      <c r="C94" s="67"/>
      <c r="D94" s="67"/>
      <c r="E94" s="67"/>
      <c r="F94" s="68"/>
    </row>
    <row r="95" spans="1:6" s="69" customFormat="1" ht="12.75">
      <c r="A95" s="66"/>
      <c r="B95" s="70"/>
      <c r="C95" s="67"/>
      <c r="D95" s="67"/>
      <c r="E95" s="67"/>
      <c r="F95" s="68"/>
    </row>
    <row r="96" spans="1:6" s="69" customFormat="1" ht="12.75">
      <c r="A96" s="66"/>
      <c r="B96" s="70"/>
      <c r="C96" s="67"/>
      <c r="D96" s="67"/>
      <c r="E96" s="67"/>
      <c r="F96" s="68"/>
    </row>
    <row r="97" spans="1:6" s="69" customFormat="1" ht="12.75">
      <c r="A97" s="66"/>
      <c r="B97" s="70"/>
      <c r="C97" s="67"/>
      <c r="D97" s="67"/>
      <c r="E97" s="67"/>
      <c r="F97" s="68"/>
    </row>
    <row r="98" spans="1:6" s="69" customFormat="1" ht="12.75">
      <c r="A98" s="66"/>
      <c r="B98" s="70"/>
      <c r="C98" s="67"/>
      <c r="D98" s="67"/>
      <c r="E98" s="67"/>
      <c r="F98" s="68"/>
    </row>
    <row r="99" spans="1:6" s="69" customFormat="1" ht="12.75">
      <c r="A99" s="66"/>
      <c r="B99" s="70"/>
      <c r="C99" s="67"/>
      <c r="D99" s="67"/>
      <c r="E99" s="67"/>
      <c r="F99" s="68"/>
    </row>
    <row r="100" spans="1:6" s="69" customFormat="1" ht="12.75">
      <c r="A100" s="66"/>
      <c r="B100" s="70"/>
      <c r="C100" s="67"/>
      <c r="D100" s="67"/>
      <c r="E100" s="67"/>
      <c r="F100" s="68"/>
    </row>
    <row r="101" spans="1:6" s="69" customFormat="1" ht="12.75">
      <c r="A101" s="66"/>
      <c r="B101" s="70"/>
      <c r="C101" s="67"/>
      <c r="D101" s="67"/>
      <c r="E101" s="67"/>
      <c r="F101" s="68"/>
    </row>
    <row r="102" spans="1:6" s="69" customFormat="1" ht="12.75">
      <c r="A102" s="66"/>
      <c r="B102" s="70"/>
      <c r="C102" s="67"/>
      <c r="D102" s="67"/>
      <c r="E102" s="67"/>
      <c r="F102" s="68"/>
    </row>
    <row r="103" spans="1:6" s="69" customFormat="1" ht="12.75">
      <c r="A103" s="66"/>
      <c r="B103" s="70"/>
      <c r="C103" s="67"/>
      <c r="D103" s="67"/>
      <c r="E103" s="67"/>
      <c r="F103" s="68"/>
    </row>
    <row r="104" spans="1:6" s="69" customFormat="1" ht="12.75">
      <c r="A104" s="66"/>
      <c r="B104" s="70"/>
      <c r="C104" s="67"/>
      <c r="D104" s="67"/>
      <c r="E104" s="67"/>
      <c r="F104" s="68"/>
    </row>
    <row r="105" spans="1:6" s="69" customFormat="1" ht="12.75">
      <c r="A105" s="66"/>
      <c r="B105" s="70"/>
      <c r="C105" s="67"/>
      <c r="D105" s="67"/>
      <c r="E105" s="67"/>
      <c r="F105" s="68"/>
    </row>
    <row r="106" spans="1:6" s="69" customFormat="1" ht="12.75">
      <c r="A106" s="66"/>
      <c r="B106" s="70"/>
      <c r="C106" s="67"/>
      <c r="D106" s="67"/>
      <c r="E106" s="67"/>
      <c r="F106" s="68"/>
    </row>
    <row r="107" spans="1:6" s="69" customFormat="1" ht="12.75">
      <c r="A107" s="66"/>
      <c r="B107" s="70"/>
      <c r="C107" s="67"/>
      <c r="D107" s="67"/>
      <c r="E107" s="67"/>
      <c r="F107" s="68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30">
      <selection activeCell="G39" sqref="G39"/>
    </sheetView>
  </sheetViews>
  <sheetFormatPr defaultColWidth="9.00390625" defaultRowHeight="12.75"/>
  <cols>
    <col min="1" max="1" width="7.125" style="0" customWidth="1"/>
    <col min="2" max="2" width="20.375" style="0" customWidth="1"/>
    <col min="3" max="3" width="8.125" style="0" customWidth="1"/>
    <col min="4" max="4" width="9.75390625" style="0" customWidth="1"/>
    <col min="5" max="5" width="13.25390625" style="0" customWidth="1"/>
    <col min="6" max="6" width="13.375" style="0" customWidth="1"/>
    <col min="7" max="7" width="15.875" style="0" customWidth="1"/>
  </cols>
  <sheetData>
    <row r="1" spans="1:7" ht="15.75">
      <c r="A1" s="7"/>
      <c r="B1" s="4"/>
      <c r="C1" s="5"/>
      <c r="D1" s="5"/>
      <c r="E1" s="12"/>
      <c r="F1" s="119" t="s">
        <v>148</v>
      </c>
      <c r="G1" s="12"/>
    </row>
    <row r="2" spans="1:7" ht="15.75">
      <c r="A2" s="7"/>
      <c r="B2" s="4"/>
      <c r="C2" s="5"/>
      <c r="D2" s="5"/>
      <c r="E2" s="13"/>
      <c r="F2" s="124" t="s">
        <v>222</v>
      </c>
      <c r="G2" s="124"/>
    </row>
    <row r="3" spans="1:7" ht="15.75">
      <c r="A3" s="7"/>
      <c r="B3" s="4"/>
      <c r="C3" s="5"/>
      <c r="D3" s="5"/>
      <c r="E3" s="13"/>
      <c r="F3" s="124" t="s">
        <v>48</v>
      </c>
      <c r="G3" s="124"/>
    </row>
    <row r="4" spans="1:7" ht="15.75">
      <c r="A4" s="7"/>
      <c r="B4" s="4"/>
      <c r="C4" s="5"/>
      <c r="D4" s="5"/>
      <c r="E4" s="13"/>
      <c r="F4" s="124" t="s">
        <v>248</v>
      </c>
      <c r="G4" s="124"/>
    </row>
    <row r="5" spans="1:7" ht="15.75">
      <c r="A5" s="8"/>
      <c r="B5" s="5"/>
      <c r="C5" s="5"/>
      <c r="D5" s="5"/>
      <c r="E5" s="13"/>
      <c r="F5" s="13"/>
      <c r="G5" s="13"/>
    </row>
    <row r="6" spans="1:7" ht="57.75" customHeight="1">
      <c r="A6" s="127" t="s">
        <v>241</v>
      </c>
      <c r="B6" s="134"/>
      <c r="C6" s="134"/>
      <c r="D6" s="134"/>
      <c r="E6" s="134"/>
      <c r="F6" s="134"/>
      <c r="G6" s="134"/>
    </row>
    <row r="7" spans="1:7" ht="15.75">
      <c r="A7" s="8"/>
      <c r="B7" s="5"/>
      <c r="C7" s="5"/>
      <c r="D7" s="5"/>
      <c r="E7" s="14"/>
      <c r="F7" s="14"/>
      <c r="G7" s="14" t="s">
        <v>94</v>
      </c>
    </row>
    <row r="8" spans="1:7" ht="63">
      <c r="A8" s="2" t="s">
        <v>103</v>
      </c>
      <c r="B8" s="2" t="s">
        <v>104</v>
      </c>
      <c r="C8" s="1" t="s">
        <v>105</v>
      </c>
      <c r="D8" s="1" t="s">
        <v>46</v>
      </c>
      <c r="E8" s="15" t="s">
        <v>141</v>
      </c>
      <c r="F8" s="15" t="s">
        <v>69</v>
      </c>
      <c r="G8" s="15" t="s">
        <v>142</v>
      </c>
    </row>
    <row r="9" spans="1:7" ht="15.75">
      <c r="A9" s="24" t="s">
        <v>106</v>
      </c>
      <c r="B9" s="3" t="s">
        <v>107</v>
      </c>
      <c r="C9" s="3" t="s">
        <v>108</v>
      </c>
      <c r="D9" s="3" t="s">
        <v>109</v>
      </c>
      <c r="E9" s="121">
        <v>5</v>
      </c>
      <c r="F9" s="121">
        <v>6</v>
      </c>
      <c r="G9" s="121">
        <v>7</v>
      </c>
    </row>
    <row r="10" spans="1:7" ht="31.5">
      <c r="A10" s="24" t="s">
        <v>106</v>
      </c>
      <c r="B10" s="22" t="s">
        <v>113</v>
      </c>
      <c r="C10" s="23" t="s">
        <v>114</v>
      </c>
      <c r="D10" s="73" t="s">
        <v>133</v>
      </c>
      <c r="E10" s="77">
        <f>E11+E12+E13+E14+E15</f>
        <v>2079941.72</v>
      </c>
      <c r="F10" s="77">
        <f>F11+F12+F13+F14+F15</f>
        <v>2040800.1700000002</v>
      </c>
      <c r="G10" s="77">
        <f>G11+G12+G13+G14+G15</f>
        <v>2088405.26</v>
      </c>
    </row>
    <row r="11" spans="1:7" ht="126">
      <c r="A11" s="24" t="s">
        <v>107</v>
      </c>
      <c r="B11" s="10" t="s">
        <v>71</v>
      </c>
      <c r="C11" s="24" t="s">
        <v>115</v>
      </c>
      <c r="D11" s="73" t="s">
        <v>133</v>
      </c>
      <c r="E11" s="78">
        <v>468202</v>
      </c>
      <c r="F11" s="78">
        <v>481077.56</v>
      </c>
      <c r="G11" s="78">
        <v>493104.5</v>
      </c>
    </row>
    <row r="12" spans="1:7" ht="204.75">
      <c r="A12" s="24" t="s">
        <v>108</v>
      </c>
      <c r="B12" s="10" t="s">
        <v>72</v>
      </c>
      <c r="C12" s="1" t="s">
        <v>97</v>
      </c>
      <c r="D12" s="73" t="s">
        <v>133</v>
      </c>
      <c r="E12" s="79">
        <v>1564599.72</v>
      </c>
      <c r="F12" s="79">
        <v>1512482.61</v>
      </c>
      <c r="G12" s="79">
        <v>1548060.76</v>
      </c>
    </row>
    <row r="13" spans="1:7" ht="157.5">
      <c r="A13" s="24" t="s">
        <v>109</v>
      </c>
      <c r="B13" s="10" t="s">
        <v>73</v>
      </c>
      <c r="C13" s="1" t="s">
        <v>121</v>
      </c>
      <c r="D13" s="73" t="s">
        <v>133</v>
      </c>
      <c r="E13" s="79">
        <v>22540</v>
      </c>
      <c r="F13" s="79">
        <v>22540</v>
      </c>
      <c r="G13" s="79">
        <v>22540</v>
      </c>
    </row>
    <row r="14" spans="1:7" ht="15.75">
      <c r="A14" s="24" t="s">
        <v>110</v>
      </c>
      <c r="B14" s="10" t="s">
        <v>74</v>
      </c>
      <c r="C14" s="1" t="s">
        <v>55</v>
      </c>
      <c r="D14" s="73" t="s">
        <v>134</v>
      </c>
      <c r="E14" s="79">
        <v>22000</v>
      </c>
      <c r="F14" s="79">
        <v>22000</v>
      </c>
      <c r="G14" s="79">
        <v>22000</v>
      </c>
    </row>
    <row r="15" spans="1:7" ht="181.5">
      <c r="A15" s="24" t="s">
        <v>111</v>
      </c>
      <c r="B15" s="122" t="s">
        <v>147</v>
      </c>
      <c r="C15" s="1" t="s">
        <v>56</v>
      </c>
      <c r="D15" s="73" t="s">
        <v>149</v>
      </c>
      <c r="E15" s="79">
        <v>2600</v>
      </c>
      <c r="F15" s="79">
        <v>2700</v>
      </c>
      <c r="G15" s="79">
        <v>2700</v>
      </c>
    </row>
    <row r="16" spans="1:7" ht="31.5">
      <c r="A16" s="24" t="s">
        <v>112</v>
      </c>
      <c r="B16" s="22" t="s">
        <v>65</v>
      </c>
      <c r="C16" s="25" t="s">
        <v>61</v>
      </c>
      <c r="D16" s="73" t="s">
        <v>213</v>
      </c>
      <c r="E16" s="80">
        <f>E17</f>
        <v>52437</v>
      </c>
      <c r="F16" s="80">
        <f>F17</f>
        <v>52539</v>
      </c>
      <c r="G16" s="80">
        <f>G17</f>
        <v>55493</v>
      </c>
    </row>
    <row r="17" spans="1:7" ht="47.25">
      <c r="A17" s="24" t="s">
        <v>116</v>
      </c>
      <c r="B17" s="10" t="s">
        <v>66</v>
      </c>
      <c r="C17" s="1" t="s">
        <v>62</v>
      </c>
      <c r="D17" s="73" t="s">
        <v>213</v>
      </c>
      <c r="E17" s="79">
        <v>52437</v>
      </c>
      <c r="F17" s="79">
        <v>52539</v>
      </c>
      <c r="G17" s="79">
        <v>55493</v>
      </c>
    </row>
    <row r="18" spans="1:7" ht="63">
      <c r="A18" s="24" t="s">
        <v>117</v>
      </c>
      <c r="B18" s="22" t="s">
        <v>64</v>
      </c>
      <c r="C18" s="25" t="s">
        <v>63</v>
      </c>
      <c r="D18" s="73" t="s">
        <v>215</v>
      </c>
      <c r="E18" s="80">
        <f>E19</f>
        <v>96505.28</v>
      </c>
      <c r="F18" s="80">
        <f>F19</f>
        <v>68515</v>
      </c>
      <c r="G18" s="80">
        <f>G19</f>
        <v>60000</v>
      </c>
    </row>
    <row r="19" spans="1:7" ht="141.75">
      <c r="A19" s="24" t="s">
        <v>118</v>
      </c>
      <c r="B19" s="29" t="s">
        <v>40</v>
      </c>
      <c r="C19" s="1" t="s">
        <v>41</v>
      </c>
      <c r="D19" s="73" t="s">
        <v>215</v>
      </c>
      <c r="E19" s="79">
        <v>96505.28</v>
      </c>
      <c r="F19" s="79">
        <v>68515</v>
      </c>
      <c r="G19" s="79">
        <v>60000</v>
      </c>
    </row>
    <row r="20" spans="1:7" ht="31.5">
      <c r="A20" s="24" t="s">
        <v>119</v>
      </c>
      <c r="B20" s="22" t="s">
        <v>101</v>
      </c>
      <c r="C20" s="25" t="s">
        <v>102</v>
      </c>
      <c r="D20" s="73" t="s">
        <v>216</v>
      </c>
      <c r="E20" s="80">
        <f>E21</f>
        <v>61817</v>
      </c>
      <c r="F20" s="80">
        <f>F21</f>
        <v>71982</v>
      </c>
      <c r="G20" s="80">
        <f>G21</f>
        <v>60526</v>
      </c>
    </row>
    <row r="21" spans="1:7" ht="49.5">
      <c r="A21" s="24" t="s">
        <v>120</v>
      </c>
      <c r="B21" s="85" t="s">
        <v>3</v>
      </c>
      <c r="C21" s="1" t="s">
        <v>15</v>
      </c>
      <c r="D21" s="73" t="s">
        <v>216</v>
      </c>
      <c r="E21" s="79">
        <v>61817</v>
      </c>
      <c r="F21" s="79">
        <v>71982</v>
      </c>
      <c r="G21" s="79">
        <v>60526</v>
      </c>
    </row>
    <row r="22" spans="1:7" ht="47.25">
      <c r="A22" s="24" t="s">
        <v>150</v>
      </c>
      <c r="B22" s="22" t="s">
        <v>122</v>
      </c>
      <c r="C22" s="25" t="s">
        <v>123</v>
      </c>
      <c r="D22" s="73" t="s">
        <v>218</v>
      </c>
      <c r="E22" s="80">
        <f>E23+E24</f>
        <v>831910</v>
      </c>
      <c r="F22" s="80">
        <f>F23+F24</f>
        <v>539752.8</v>
      </c>
      <c r="G22" s="80">
        <f>G23+G24</f>
        <v>350343.61</v>
      </c>
    </row>
    <row r="23" spans="1:7" ht="31.5">
      <c r="A23" s="24" t="s">
        <v>159</v>
      </c>
      <c r="B23" s="10" t="s">
        <v>50</v>
      </c>
      <c r="C23" s="1" t="s">
        <v>124</v>
      </c>
      <c r="D23" s="73" t="s">
        <v>218</v>
      </c>
      <c r="E23" s="79">
        <v>62600</v>
      </c>
      <c r="F23" s="79">
        <v>50000</v>
      </c>
      <c r="G23" s="79">
        <v>50000</v>
      </c>
    </row>
    <row r="24" spans="1:7" ht="15.75">
      <c r="A24" s="24" t="s">
        <v>160</v>
      </c>
      <c r="B24" s="10" t="s">
        <v>25</v>
      </c>
      <c r="C24" s="1" t="s">
        <v>23</v>
      </c>
      <c r="D24" s="73" t="s">
        <v>218</v>
      </c>
      <c r="E24" s="79">
        <v>769310</v>
      </c>
      <c r="F24" s="79">
        <v>489752.8</v>
      </c>
      <c r="G24" s="79">
        <v>300343.61</v>
      </c>
    </row>
    <row r="25" spans="1:7" ht="31.5">
      <c r="A25" s="24" t="s">
        <v>161</v>
      </c>
      <c r="B25" s="22" t="s">
        <v>57</v>
      </c>
      <c r="C25" s="25" t="s">
        <v>95</v>
      </c>
      <c r="D25" s="73" t="s">
        <v>219</v>
      </c>
      <c r="E25" s="80">
        <f>E26</f>
        <v>1011750</v>
      </c>
      <c r="F25" s="80">
        <f>F26</f>
        <v>1111247</v>
      </c>
      <c r="G25" s="80">
        <f>G26</f>
        <v>1166809</v>
      </c>
    </row>
    <row r="26" spans="1:7" ht="15.75">
      <c r="A26" s="24" t="s">
        <v>151</v>
      </c>
      <c r="B26" s="10" t="s">
        <v>51</v>
      </c>
      <c r="C26" s="1" t="s">
        <v>96</v>
      </c>
      <c r="D26" s="73" t="s">
        <v>219</v>
      </c>
      <c r="E26" s="79">
        <v>1011750</v>
      </c>
      <c r="F26" s="79">
        <v>1111247</v>
      </c>
      <c r="G26" s="79">
        <v>1166809</v>
      </c>
    </row>
    <row r="27" spans="1:7" ht="31.5">
      <c r="A27" s="24" t="s">
        <v>162</v>
      </c>
      <c r="B27" s="22" t="s">
        <v>53</v>
      </c>
      <c r="C27" s="25" t="s">
        <v>54</v>
      </c>
      <c r="D27" s="73" t="s">
        <v>220</v>
      </c>
      <c r="E27" s="80">
        <f>E28</f>
        <v>20724</v>
      </c>
      <c r="F27" s="80">
        <f>F28</f>
        <v>20724</v>
      </c>
      <c r="G27" s="80">
        <f>G28</f>
        <v>20724</v>
      </c>
    </row>
    <row r="28" spans="1:7" ht="63">
      <c r="A28" s="24" t="s">
        <v>152</v>
      </c>
      <c r="B28" s="10" t="s">
        <v>58</v>
      </c>
      <c r="C28" s="1" t="s">
        <v>59</v>
      </c>
      <c r="D28" s="73" t="s">
        <v>220</v>
      </c>
      <c r="E28" s="79">
        <v>20724</v>
      </c>
      <c r="F28" s="79">
        <v>20724</v>
      </c>
      <c r="G28" s="79">
        <v>20724</v>
      </c>
    </row>
    <row r="29" spans="1:7" ht="15.75">
      <c r="A29" s="24" t="s">
        <v>163</v>
      </c>
      <c r="B29" s="128" t="s">
        <v>70</v>
      </c>
      <c r="C29" s="129"/>
      <c r="D29" s="120"/>
      <c r="E29" s="26">
        <f>E10+E16+E18+E20+E22+E25+E27</f>
        <v>4155084.9999999995</v>
      </c>
      <c r="F29" s="26">
        <f>F10+F16+F18+F20+F22+F25+F27</f>
        <v>3905559.9699999997</v>
      </c>
      <c r="G29" s="26">
        <f>G10+G16+G18+G20+G22+G25+G27</f>
        <v>3802300.8699999996</v>
      </c>
    </row>
    <row r="30" spans="1:7" ht="47.25">
      <c r="A30" s="24" t="s">
        <v>164</v>
      </c>
      <c r="B30" s="22" t="s">
        <v>67</v>
      </c>
      <c r="C30" s="1" t="s">
        <v>68</v>
      </c>
      <c r="D30" s="1"/>
      <c r="E30" s="79">
        <f>'[1]прил 6'!G92</f>
        <v>0</v>
      </c>
      <c r="F30" s="79">
        <v>103877.13</v>
      </c>
      <c r="G30" s="79">
        <v>207754.25</v>
      </c>
    </row>
    <row r="31" spans="1:7" ht="15.75">
      <c r="A31" s="125"/>
      <c r="B31" s="126"/>
      <c r="C31" s="25"/>
      <c r="D31" s="25"/>
      <c r="E31" s="80">
        <f>E29+E30</f>
        <v>4155084.9999999995</v>
      </c>
      <c r="F31" s="80">
        <f>F29+F30</f>
        <v>4009437.0999999996</v>
      </c>
      <c r="G31" s="80">
        <f>G29+G30</f>
        <v>4010055.1199999996</v>
      </c>
    </row>
  </sheetData>
  <sheetProtection/>
  <mergeCells count="6">
    <mergeCell ref="B29:C29"/>
    <mergeCell ref="A31:B31"/>
    <mergeCell ref="F2:G2"/>
    <mergeCell ref="F3:G3"/>
    <mergeCell ref="F4:G4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2014-12-31T01:51:34Z</cp:lastPrinted>
  <dcterms:created xsi:type="dcterms:W3CDTF">2007-10-12T08:23:45Z</dcterms:created>
  <dcterms:modified xsi:type="dcterms:W3CDTF">2015-01-18T23:41:24Z</dcterms:modified>
  <cp:category/>
  <cp:version/>
  <cp:contentType/>
  <cp:contentStatus/>
</cp:coreProperties>
</file>